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930" windowHeight="11085" activeTab="5"/>
  </bookViews>
  <sheets>
    <sheet name="дод1" sheetId="16" r:id="rId1"/>
    <sheet name="дод2" sheetId="15" r:id="rId2"/>
    <sheet name="дод3" sheetId="14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4">'Dod6'!$D:$E,'Dod6'!$6:$7</definedName>
    <definedName name="_xlnm.Print_Titles" localSheetId="5">'Dod7'!$7:$9</definedName>
    <definedName name="_xlnm.Print_Titles" localSheetId="0">дод1!$7:$10</definedName>
    <definedName name="_xlnm.Print_Titles" localSheetId="2">дод3!$8:$12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'Dod5'!$A$1:$AJ$20</definedName>
    <definedName name="_xlnm.Print_Area" localSheetId="4">'Dod6'!$A$1:$I$84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6" l="1"/>
  <c r="J18" i="5" l="1"/>
  <c r="C23" i="15" l="1"/>
  <c r="C22" i="15"/>
  <c r="C21" i="15"/>
  <c r="C15" i="15"/>
  <c r="R18" i="5"/>
  <c r="G18" i="5"/>
  <c r="M18" i="5"/>
  <c r="G25" i="13" l="1"/>
  <c r="J11" i="13" l="1"/>
  <c r="K11" i="13"/>
  <c r="I11" i="13"/>
  <c r="G24" i="13" l="1"/>
  <c r="G22" i="13" l="1"/>
  <c r="AH18" i="5" l="1"/>
  <c r="AA18" i="5" l="1"/>
  <c r="N18" i="5"/>
  <c r="G41" i="13" l="1"/>
  <c r="H9" i="6"/>
  <c r="AB18" i="5"/>
  <c r="AJ14" i="5"/>
  <c r="AJ15" i="5"/>
  <c r="AJ16" i="5"/>
  <c r="AJ17" i="5"/>
  <c r="AC18" i="5"/>
  <c r="AD18" i="5"/>
  <c r="AE18" i="5"/>
  <c r="AF18" i="5"/>
  <c r="AG18" i="5"/>
  <c r="AI18" i="5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I46" i="13"/>
  <c r="J46" i="13"/>
  <c r="K46" i="13"/>
  <c r="G47" i="13"/>
  <c r="G46" i="13" s="1"/>
  <c r="G11" i="13" l="1"/>
  <c r="G10" i="13" s="1"/>
  <c r="G43" i="13"/>
  <c r="G42" i="13" s="1"/>
  <c r="G27" i="13"/>
  <c r="G26" i="13" s="1"/>
  <c r="G32" i="13"/>
  <c r="G31" i="13" s="1"/>
  <c r="K48" i="13"/>
  <c r="I48" i="13"/>
  <c r="J48" i="13"/>
  <c r="H48" i="13"/>
  <c r="H76" i="6"/>
  <c r="G48" i="13" l="1"/>
  <c r="I18" i="5"/>
  <c r="H18" i="5" l="1"/>
  <c r="L18" i="5"/>
  <c r="U18" i="5" l="1"/>
  <c r="P15" i="5" l="1"/>
  <c r="P16" i="5"/>
  <c r="P17" i="5"/>
  <c r="H75" i="6" l="1"/>
  <c r="H72" i="6"/>
  <c r="H71" i="6" s="1"/>
  <c r="H52" i="6"/>
  <c r="H8" i="6"/>
  <c r="S18" i="5"/>
  <c r="T18" i="5"/>
  <c r="V18" i="5"/>
  <c r="W18" i="5"/>
  <c r="X18" i="5"/>
  <c r="Y18" i="5"/>
  <c r="Z18" i="5"/>
  <c r="Q18" i="5"/>
  <c r="AJ18" i="5" l="1"/>
  <c r="H82" i="6"/>
  <c r="O18" i="5"/>
  <c r="E18" i="5"/>
  <c r="F18" i="5"/>
  <c r="K18" i="5"/>
  <c r="D18" i="5"/>
  <c r="P14" i="5"/>
  <c r="P18" i="5" l="1"/>
</calcChain>
</file>

<file path=xl/sharedStrings.xml><?xml version="1.0" encoding="utf-8"?>
<sst xmlns="http://schemas.openxmlformats.org/spreadsheetml/2006/main" count="1033" uniqueCount="508">
  <si>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</si>
  <si>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</si>
  <si>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</si>
  <si>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</si>
  <si>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</si>
  <si>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</si>
  <si>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</si>
  <si>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Інші субвенції з місцевого бюджету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</si>
  <si>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</si>
  <si>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</si>
  <si>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</si>
  <si>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</si>
  <si>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</si>
  <si>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</si>
  <si>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</si>
  <si>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</si>
  <si>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</si>
  <si>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</si>
  <si>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</si>
  <si>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</si>
  <si>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</si>
  <si>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</si>
  <si>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</si>
  <si>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</si>
  <si>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</si>
  <si>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</si>
  <si>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</si>
  <si>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</si>
  <si>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</si>
  <si>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</si>
  <si>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</si>
  <si>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</si>
  <si>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</si>
  <si>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</si>
  <si>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</si>
  <si>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</si>
  <si>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</si>
  <si>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</si>
  <si>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</si>
  <si>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</si>
  <si>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</si>
  <si>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</si>
  <si>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</si>
  <si>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</si>
  <si>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</si>
  <si>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</si>
  <si>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</si>
  <si>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</si>
  <si>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</si>
  <si>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</si>
  <si>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</si>
  <si>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</si>
  <si>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</si>
  <si>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</si>
  <si>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</si>
  <si>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</si>
  <si>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</si>
  <si>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</si>
  <si>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</si>
  <si>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</si>
  <si>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</si>
  <si>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</si>
  <si>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</si>
  <si>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</si>
  <si>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</si>
  <si>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</si>
  <si>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</si>
  <si>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</si>
  <si>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</si>
  <si>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</si>
  <si>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</si>
  <si>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</si>
  <si>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</si>
  <si>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</si>
  <si>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</si>
  <si>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</si>
  <si>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</si>
  <si>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</si>
  <si>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</si>
  <si>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</si>
  <si>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</si>
  <si>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</si>
  <si>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</si>
  <si>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</si>
  <si>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</si>
  <si>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</si>
  <si>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</si>
  <si>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</si>
  <si>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</si>
  <si>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</si>
  <si>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</si>
  <si>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</si>
  <si>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</si>
  <si>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</si>
  <si>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</si>
  <si>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</si>
  <si>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</si>
  <si>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</si>
  <si>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</si>
  <si>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</si>
  <si>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</si>
  <si>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</si>
  <si>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</si>
  <si>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</si>
  <si>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</si>
  <si>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</si>
  <si>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</si>
  <si>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</si>
  <si>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</si>
  <si>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</si>
  <si>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</si>
  <si>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</si>
  <si>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</si>
  <si>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</si>
  <si>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</si>
  <si>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</si>
  <si>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</si>
  <si>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</si>
  <si>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</si>
  <si>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</si>
  <si>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</si>
  <si>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</si>
  <si>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</si>
  <si>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</si>
  <si>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</si>
  <si>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</si>
  <si>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</si>
  <si>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</si>
  <si>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</si>
  <si>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</si>
  <si>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</si>
  <si>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</si>
  <si>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</si>
  <si>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</si>
  <si>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</si>
  <si>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</si>
  <si>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</si>
  <si>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</si>
  <si>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</si>
  <si>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</si>
  <si>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</si>
  <si>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</si>
  <si>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</si>
  <si>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</si>
  <si>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</si>
  <si>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</si>
  <si>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</si>
  <si>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</si>
  <si>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</si>
  <si>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</si>
  <si>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</si>
  <si>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</si>
  <si>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</si>
  <si>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</si>
  <si>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</si>
  <si>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</si>
  <si>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</si>
  <si>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</si>
  <si>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</si>
  <si>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</si>
  <si>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</si>
  <si>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</si>
  <si>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</si>
  <si>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</si>
  <si>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</si>
  <si>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</si>
  <si>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</si>
  <si>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</si>
  <si>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</si>
  <si>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</si>
  <si>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</si>
  <si>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</si>
  <si>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</si>
  <si>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</si>
  <si>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</si>
  <si>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</si>
  <si>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</si>
  <si>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</si>
  <si>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</si>
  <si>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</si>
  <si>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</si>
  <si>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</si>
  <si>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</si>
  <si>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</si>
  <si>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</si>
  <si>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</si>
  <si>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</si>
  <si>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</si>
  <si>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</si>
  <si>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</si>
  <si>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</si>
  <si>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</si>
  <si>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</si>
  <si>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</si>
  <si>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</si>
  <si>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</si>
  <si>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</si>
  <si>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</si>
  <si>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</si>
  <si>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</si>
  <si>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</si>
  <si>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</si>
  <si>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</si>
  <si>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</si>
  <si>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</si>
  <si>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</si>
  <si>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</si>
  <si>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</si>
  <si>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</si>
  <si>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</si>
  <si>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</si>
  <si>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</si>
  <si>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</si>
  <si>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</si>
  <si>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</si>
  <si>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</si>
  <si>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</si>
  <si>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</si>
  <si>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</si>
  <si>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</si>
  <si>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</si>
  <si>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</si>
  <si>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</si>
  <si>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</si>
  <si>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</si>
  <si>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</si>
  <si>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</si>
  <si>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</si>
  <si>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</si>
  <si>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</si>
  <si>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</si>
  <si>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</si>
  <si>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</si>
  <si>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</si>
  <si>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</si>
  <si>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</si>
  <si>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</si>
  <si>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</si>
  <si>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</si>
  <si>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</si>
  <si>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</si>
  <si>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</si>
  <si>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</si>
  <si>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</si>
  <si>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</si>
  <si>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</si>
  <si>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</si>
  <si>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</si>
  <si>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</si>
  <si>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</si>
  <si>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</si>
  <si>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</si>
  <si>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</si>
  <si>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</si>
  <si>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</si>
  <si>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Субвенція з місцевого бюджету за рахунок залишку коштів освітньої субвенції, що утворився на початок бюджетного періоду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</si>
  <si>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</si>
  <si>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</si>
  <si>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</si>
  <si>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</si>
  <si>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</si>
  <si>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</si>
  <si>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</si>
  <si>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</si>
  <si>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</si>
  <si>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</si>
  <si>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</si>
  <si>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</si>
  <si>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</si>
  <si>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</si>
  <si>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</si>
  <si>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</si>
  <si>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</si>
  <si>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</si>
  <si>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</si>
  <si>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</si>
  <si>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</si>
  <si>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</si>
  <si>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</si>
  <si>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</si>
  <si>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</si>
  <si>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</si>
  <si>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</si>
  <si>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</si>
  <si>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</si>
  <si>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</si>
  <si>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</si>
  <si>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</si>
  <si>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</si>
  <si>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</si>
  <si>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</si>
  <si>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</si>
  <si>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</si>
  <si>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</si>
  <si>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</si>
  <si>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</si>
  <si>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</si>
  <si>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</si>
  <si>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</si>
  <si>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</si>
  <si>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</si>
  <si>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</si>
  <si>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</si>
  <si>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</si>
  <si>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</si>
  <si>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</si>
  <si>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</si>
  <si>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</si>
  <si>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</si>
  <si>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</si>
  <si>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</si>
  <si>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</si>
  <si>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</si>
  <si>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</si>
  <si>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</si>
  <si>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</si>
  <si>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</si>
  <si>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</si>
  <si>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</si>
  <si>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</si>
  <si>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</si>
  <si>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</si>
  <si>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</si>
  <si>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</si>
  <si>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</si>
  <si>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</si>
  <si>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</si>
  <si>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</si>
  <si>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</si>
  <si>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</si>
  <si>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</si>
  <si>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</si>
  <si>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</si>
  <si>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</si>
  <si>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</si>
  <si>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</si>
  <si>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</si>
  <si>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</si>
  <si>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</si>
  <si>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</si>
  <si>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</si>
  <si>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</si>
  <si>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</si>
  <si>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</si>
  <si>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</si>
  <si>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</si>
  <si>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</si>
  <si>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</si>
  <si>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</si>
  <si>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</si>
  <si>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</si>
  <si>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</si>
  <si>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</si>
  <si>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</si>
  <si>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</si>
  <si>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</si>
  <si>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</si>
  <si>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</si>
  <si>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</si>
  <si>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</si>
  <si>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</si>
  <si>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</si>
  <si>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</si>
  <si>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</si>
  <si>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</si>
  <si>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</si>
  <si>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</si>
  <si>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</si>
  <si>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</si>
  <si>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</si>
  <si>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</si>
  <si>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</si>
  <si>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</si>
  <si>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</si>
  <si>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</si>
  <si>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</si>
  <si>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</si>
  <si>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</si>
  <si>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</si>
  <si>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</si>
  <si>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</si>
  <si>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</si>
  <si>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</si>
  <si>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</si>
  <si>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</si>
  <si>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0118230</t>
  </si>
  <si>
    <t>8230</t>
  </si>
  <si>
    <t>0380</t>
  </si>
  <si>
    <t>Інші заходи громадського порядку та безпеки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</si>
  <si>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</si>
  <si>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</si>
  <si>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</si>
  <si>
    <t xml:space="preserve">                                              Начальник фінансового управління                                                   В.Пазуха</t>
  </si>
  <si>
    <t xml:space="preserve">В.Пазуха </t>
  </si>
  <si>
    <t>Начальник фінансового управління                                                               В.Пазуха</t>
  </si>
  <si>
    <t xml:space="preserve">                                                                                                           </t>
  </si>
  <si>
    <t>РОЗПОДІЛ</t>
  </si>
  <si>
    <t>видатків місцевого бюджету на 2019 рік</t>
  </si>
  <si>
    <t>Фінансування _x000D_ міського бюджету на 2019 рік</t>
  </si>
  <si>
    <t>Фінансування за типом боргового зобов’язання</t>
  </si>
  <si>
    <t>Фінансування за рахунок коштів єдиного казначейського рахунку</t>
  </si>
  <si>
    <t>В. Пазуха</t>
  </si>
  <si>
    <t>Придбання комплектувальних виробів (розкидач дорожних сумішей, пилосос парковий, фронтальний погрузчик з навісним обладнанням) до транспортних засобів спеціального призначення для Комунального підприємства "Носівка- Комунальник"</t>
  </si>
  <si>
    <t>Придбання спецтехніки та обладнання (дровокол) для комунального підприємства "Носівські теплові мережі"</t>
  </si>
  <si>
    <t xml:space="preserve">Реконструкція  в  рамках  відновлення  системи  вуличного  освітлення  частини вул. Робоча, вул. Петра  Сагайдачного  від  КТП - 301 в  м .Носівка, Чернігівської  області  з виділенням  черговості: І  черга  –  вул.Робоча;  ІІ  черга  –  вул. Петра Сагайдачного </t>
  </si>
  <si>
    <t xml:space="preserve">Реконструкція  в  рамках  відновлення  системи  вуличного  освітлення  частини вул. Робоча, вул. Богдана  Хмельницького , вул. Петра  Сагайдачного, вул. Короленка  від  КТП - 208 в  м .Носівка, Чернігівської  області  з виділенням  черговості: І  черга  –  вул.Робоча;  ІІ  черга  –  вул. Робоча, вул. Богдана  Хмельницького , вул. Петра  Сагайдачного, вул. Короленка </t>
  </si>
  <si>
    <t>Рішення  сесії Носівської міської ради від 16.08.2019 р. № 5/56/VII</t>
  </si>
  <si>
    <t>Разом доходів</t>
  </si>
  <si>
    <t>Субвенції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</si>
  <si>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</si>
  <si>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</si>
  <si>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</si>
  <si>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</si>
  <si>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</si>
  <si>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Субвенція з державного бюджету місцевим бюджетам на формування інфраструктури об`єднаних територіальних громад</t>
  </si>
  <si>
    <t>Субвенції з державного бюджету місцевим бюджетам</t>
  </si>
  <si>
    <t>Базова дотація </t>
  </si>
  <si>
    <t>Дотації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</si>
  <si>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</si>
  <si>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</si>
  <si>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</si>
  <si>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</si>
  <si>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</si>
  <si>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</si>
  <si>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</si>
  <si>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Плата за оренду майна бюджетних установ 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</si>
  <si>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</si>
  <si>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</si>
  <si>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</si>
  <si>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</si>
  <si>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</si>
  <si>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</si>
  <si>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</si>
  <si>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</si>
  <si>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</si>
  <si>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</si>
  <si>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</si>
  <si>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</si>
  <si>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</si>
  <si>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</si>
  <si>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</si>
  <si>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</si>
  <si>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</si>
  <si>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Надходження коштів від відшкодування втрат сільськогосподарського і лісогосподарського виробництва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</si>
  <si>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</si>
  <si>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</si>
  <si>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</si>
  <si>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</si>
  <si>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</si>
  <si>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</si>
  <si>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</si>
  <si>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</si>
  <si>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</si>
  <si>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</si>
  <si>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</si>
  <si>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</si>
  <si>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Транспортний податок з фізичних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</si>
  <si>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</si>
  <si>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</si>
  <si>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</si>
  <si>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</si>
  <si>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</si>
  <si>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</si>
  <si>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</si>
  <si>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</si>
  <si>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</si>
  <si>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</si>
  <si>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</si>
  <si>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</si>
  <si>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</si>
  <si>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</si>
  <si>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</si>
  <si>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</si>
  <si>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</si>
  <si>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</si>
  <si>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</si>
  <si>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</si>
  <si>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</si>
  <si>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прибуток підприємств та фінансових установ комунальної власності </t>
  </si>
  <si>
    <t>Податок на прибуток підприємств 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</si>
  <si>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</si>
  <si>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</si>
  <si>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</si>
  <si>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</si>
  <si>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</si>
  <si>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</si>
  <si>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</si>
  <si>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</si>
  <si>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ДОХОДИ_x000D_
місцевого бюджету на 2019 рік</t>
  </si>
  <si>
    <t>Додаток 1</t>
  </si>
  <si>
    <t>до рішення  міської ради  від  19  грудня  2019 року  "Про внесення змін до рішення міської ради від 21 грудня 2018 року " Про міський бюджет на 2019 рік"</t>
  </si>
  <si>
    <t>до рішення  міської ради  від  19 грудня  2019 року  "Про внесення змін до рішення міської ради від 21 грудня 2018 року " Про міський бюджет на 2019 рік"</t>
  </si>
  <si>
    <t>На придбання продуктів харчування для КНП "Носівська ЦРЛ ім.Ф.Я.Примака"</t>
  </si>
  <si>
    <t>на виконання районної програми по відшкодуванню наданих пільг по послугах зв"язку пільговим категоріям жителям  Носівскої громади в 2017 році за рішенням суду</t>
  </si>
  <si>
    <t>на придбання лабораторної інформаційно-управлінської системи для  для КНП "Носівська ЦРЛ ім.Ф.Я.Примака"</t>
  </si>
  <si>
    <t>на поточний ремонт та облаштування приміщення міської лікарської амбулаторії  КНП Носівський районний ПМСД</t>
  </si>
  <si>
    <t xml:space="preserve">додаток  5
до рішення міської ради від 19 грудня  2019 року "Про внесення змін до рішення міської ради від 21 грудня 2018 року " Про міський бюджет на 2019 рік"                                       </t>
  </si>
  <si>
    <t xml:space="preserve">до рішення міської ради від 19  грудня 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</si>
  <si>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Виготовлення ПКД на будівництво дитячого майданчика по вул.Короленка, м.Носівка Чернігівської області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</si>
  <si>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</si>
  <si>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Виготовлення ПКД на реконструкцію спортзалу Носівської ЗОШ №2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</si>
  <si>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 (співфінансування)</t>
  </si>
  <si>
    <t xml:space="preserve">Розробка проектної  документації  робочого проекту  „Капітальний ремонт дорожнього покриття з улаштуванням паркувального карману біля  КНП „НЦРЛ iмені Ф.Я. Примака” по вул. Центральна в м. Носівка, Носівського, Чернігівської області» </t>
  </si>
  <si>
    <t xml:space="preserve">Коригування проектно-кошторисної документації робочого проекту «Капітальний ремонт тротуару комунальної власності по вул.Центральна довжиною 0,575 км в м.Носівка, Носівського району Чернігівської області»   </t>
  </si>
  <si>
    <t>Носівська міська рада (виконавчий апарат)</t>
  </si>
  <si>
    <t>Виготовлення та коригування ПКД на капітальний ремонт доріг комунальної власності вул.Полівка,  вул. Володимирська</t>
  </si>
  <si>
    <t>Рішення 35 сесії Носівської міської ради від 12.04.2018 р. № 1/35/VII зі змінами</t>
  </si>
  <si>
    <t>Відділ освіти,сім"ї,молоді та спорту Носівської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</si>
</sst>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6" fillId="0" borderId="0"/>
    <xf numFmtId="0" fontId="12" fillId="0" borderId="0"/>
    <xf numFmtId="0" fontId="15" fillId="0" borderId="0"/>
    <xf numFmtId="0" fontId="25" fillId="0" borderId="0">
      <alignment vertical="top"/>
    </xf>
    <xf numFmtId="0" fontId="31" fillId="0" borderId="0"/>
    <xf numFmtId="0" fontId="31" fillId="0" borderId="0"/>
    <xf numFmtId="0" fontId="4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6" fillId="0" borderId="0" xfId="1" applyFont="1"/>
    <xf numFmtId="0" fontId="6" fillId="0" borderId="0" xfId="1" applyFont="1" applyAlignment="1"/>
    <xf numFmtId="164" fontId="6" fillId="0" borderId="0" xfId="1" applyNumberFormat="1" applyFont="1"/>
    <xf numFmtId="3" fontId="6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0" fontId="9" fillId="0" borderId="0" xfId="1" applyFont="1"/>
    <xf numFmtId="164" fontId="9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/>
    <xf numFmtId="0" fontId="9" fillId="0" borderId="0" xfId="1" applyFont="1" applyAlignment="1"/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4" fontId="10" fillId="0" borderId="0" xfId="1" applyNumberFormat="1" applyFont="1" applyBorder="1" applyAlignment="1">
      <alignment horizontal="right" vertical="center" shrinkToFit="1"/>
    </xf>
    <xf numFmtId="4" fontId="11" fillId="0" borderId="0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horizontal="right" vertical="center" shrinkToFit="1"/>
    </xf>
    <xf numFmtId="4" fontId="7" fillId="0" borderId="0" xfId="1" applyNumberFormat="1" applyFont="1" applyFill="1" applyBorder="1" applyAlignment="1">
      <alignment horizontal="right" vertical="center" shrinkToFit="1"/>
    </xf>
    <xf numFmtId="0" fontId="10" fillId="0" borderId="0" xfId="4" applyFont="1" applyBorder="1" applyAlignment="1">
      <alignment vertical="center" wrapText="1"/>
    </xf>
    <xf numFmtId="0" fontId="16" fillId="0" borderId="0" xfId="4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1" fontId="17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20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2" applyNumberFormat="1" applyFont="1" applyFill="1" applyAlignment="1" applyProtection="1">
      <alignment horizontal="right" vertical="center" wrapText="1"/>
    </xf>
    <xf numFmtId="0" fontId="14" fillId="0" borderId="0" xfId="1" applyFont="1" applyAlignment="1">
      <alignment horizontal="left" vertical="center" wrapText="1"/>
    </xf>
    <xf numFmtId="0" fontId="6" fillId="0" borderId="0" xfId="2" applyFont="1" applyFill="1"/>
    <xf numFmtId="0" fontId="6" fillId="0" borderId="0" xfId="2" applyNumberFormat="1" applyFont="1" applyFill="1" applyAlignment="1" applyProtection="1"/>
    <xf numFmtId="0" fontId="17" fillId="3" borderId="0" xfId="2" applyNumberFormat="1" applyFont="1" applyFill="1" applyBorder="1" applyAlignment="1" applyProtection="1">
      <alignment horizontal="left" vertical="center" wrapText="1"/>
    </xf>
    <xf numFmtId="0" fontId="17" fillId="0" borderId="0" xfId="2" applyNumberFormat="1" applyFont="1" applyFill="1" applyBorder="1" applyAlignment="1" applyProtection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7" fillId="0" borderId="0" xfId="2" applyFont="1" applyFill="1"/>
    <xf numFmtId="0" fontId="22" fillId="0" borderId="0" xfId="2" applyNumberFormat="1" applyFont="1" applyFill="1" applyBorder="1" applyAlignment="1" applyProtection="1">
      <alignment vertical="center" wrapText="1"/>
    </xf>
    <xf numFmtId="0" fontId="22" fillId="0" borderId="0" xfId="2" applyFont="1" applyFill="1"/>
    <xf numFmtId="0" fontId="14" fillId="0" borderId="0" xfId="2" applyNumberFormat="1" applyFont="1" applyFill="1" applyBorder="1" applyAlignment="1" applyProtection="1">
      <alignment vertical="center" wrapText="1"/>
    </xf>
    <xf numFmtId="0" fontId="7" fillId="0" borderId="0" xfId="2" applyNumberFormat="1" applyFont="1" applyFill="1" applyAlignment="1" applyProtection="1"/>
    <xf numFmtId="0" fontId="22" fillId="0" borderId="0" xfId="2" applyNumberFormat="1" applyFont="1" applyFill="1" applyAlignment="1" applyProtection="1"/>
    <xf numFmtId="0" fontId="6" fillId="0" borderId="0" xfId="2" applyNumberFormat="1" applyFont="1" applyFill="1" applyBorder="1" applyAlignment="1" applyProtection="1"/>
    <xf numFmtId="165" fontId="23" fillId="0" borderId="0" xfId="2" applyNumberFormat="1" applyFont="1" applyBorder="1" applyAlignment="1">
      <alignment vertical="justify"/>
    </xf>
    <xf numFmtId="0" fontId="19" fillId="0" borderId="0" xfId="2" applyFont="1" applyFill="1"/>
    <xf numFmtId="0" fontId="18" fillId="0" borderId="0" xfId="2" applyFont="1" applyFill="1"/>
    <xf numFmtId="0" fontId="7" fillId="0" borderId="0" xfId="2" applyFont="1" applyFill="1"/>
    <xf numFmtId="0" fontId="21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vertical="center"/>
    </xf>
    <xf numFmtId="3" fontId="35" fillId="0" borderId="1" xfId="5" applyNumberFormat="1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 wrapText="1"/>
    </xf>
    <xf numFmtId="49" fontId="36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 vertical="top"/>
    </xf>
    <xf numFmtId="0" fontId="6" fillId="0" borderId="7" xfId="2" applyFont="1" applyFill="1" applyBorder="1" applyAlignment="1">
      <alignment horizontal="center"/>
    </xf>
    <xf numFmtId="0" fontId="19" fillId="0" borderId="7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top"/>
    </xf>
    <xf numFmtId="4" fontId="10" fillId="4" borderId="1" xfId="1" applyNumberFormat="1" applyFont="1" applyFill="1" applyBorder="1" applyAlignment="1">
      <alignment horizontal="right" vertical="center" shrinkToFit="1"/>
    </xf>
    <xf numFmtId="0" fontId="10" fillId="4" borderId="1" xfId="4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 wrapText="1"/>
    </xf>
    <xf numFmtId="0" fontId="42" fillId="0" borderId="1" xfId="1" applyFont="1" applyFill="1" applyBorder="1" applyAlignment="1">
      <alignment horizontal="center" vertical="center" wrapText="1"/>
    </xf>
    <xf numFmtId="3" fontId="18" fillId="4" borderId="1" xfId="1" applyNumberFormat="1" applyFont="1" applyFill="1" applyBorder="1" applyAlignment="1">
      <alignment horizontal="right" vertical="center" shrinkToFit="1"/>
    </xf>
    <xf numFmtId="0" fontId="40" fillId="0" borderId="5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/>
    </xf>
    <xf numFmtId="0" fontId="44" fillId="0" borderId="1" xfId="1" applyFont="1" applyFill="1" applyBorder="1" applyAlignment="1">
      <alignment horizontal="center" vertical="center" wrapText="1"/>
    </xf>
    <xf numFmtId="0" fontId="40" fillId="0" borderId="5" xfId="2" applyFont="1" applyBorder="1" applyAlignment="1">
      <alignment horizontal="center" vertical="center" wrapText="1"/>
    </xf>
    <xf numFmtId="0" fontId="43" fillId="0" borderId="5" xfId="2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7" fillId="4" borderId="1" xfId="6" quotePrefix="1" applyNumberFormat="1" applyFont="1" applyFill="1" applyBorder="1" applyAlignment="1">
      <alignment horizontal="center" vertical="center" wrapText="1"/>
    </xf>
    <xf numFmtId="49" fontId="7" fillId="4" borderId="1" xfId="6" applyNumberFormat="1" applyFont="1" applyFill="1" applyBorder="1" applyAlignment="1">
      <alignment horizontal="center" vertical="center" wrapText="1"/>
    </xf>
    <xf numFmtId="165" fontId="27" fillId="4" borderId="1" xfId="5" applyNumberFormat="1" applyFont="1" applyFill="1" applyBorder="1" applyAlignment="1">
      <alignment vertical="center"/>
    </xf>
    <xf numFmtId="165" fontId="26" fillId="4" borderId="1" xfId="5" applyNumberFormat="1" applyFont="1" applyFill="1" applyBorder="1">
      <alignment vertical="top"/>
    </xf>
    <xf numFmtId="165" fontId="27" fillId="4" borderId="1" xfId="5" applyNumberFormat="1" applyFont="1" applyFill="1" applyBorder="1" applyAlignment="1">
      <alignment vertical="center" wrapText="1"/>
    </xf>
    <xf numFmtId="0" fontId="7" fillId="4" borderId="1" xfId="2" applyFont="1" applyFill="1" applyBorder="1" applyAlignment="1">
      <alignment vertical="center" wrapText="1"/>
    </xf>
    <xf numFmtId="165" fontId="27" fillId="4" borderId="1" xfId="5" applyNumberFormat="1" applyFont="1" applyFill="1" applyBorder="1">
      <alignment vertical="top"/>
    </xf>
    <xf numFmtId="165" fontId="27" fillId="4" borderId="1" xfId="5" applyNumberFormat="1" applyFont="1" applyFill="1" applyBorder="1" applyAlignment="1">
      <alignment horizontal="right" vertical="center"/>
    </xf>
    <xf numFmtId="2" fontId="28" fillId="4" borderId="1" xfId="2" quotePrefix="1" applyNumberFormat="1" applyFont="1" applyFill="1" applyBorder="1" applyAlignment="1">
      <alignment vertical="center" wrapText="1"/>
    </xf>
    <xf numFmtId="165" fontId="27" fillId="4" borderId="1" xfId="5" applyNumberFormat="1" applyFont="1" applyFill="1" applyBorder="1" applyAlignment="1">
      <alignment horizontal="left" vertical="center"/>
    </xf>
    <xf numFmtId="0" fontId="13" fillId="4" borderId="1" xfId="2" quotePrefix="1" applyFont="1" applyFill="1" applyBorder="1" applyAlignment="1">
      <alignment horizontal="center" vertical="center" wrapText="1"/>
    </xf>
    <xf numFmtId="2" fontId="13" fillId="4" borderId="1" xfId="2" quotePrefix="1" applyNumberFormat="1" applyFont="1" applyFill="1" applyBorder="1" applyAlignment="1">
      <alignment horizontal="center" vertical="center" wrapText="1"/>
    </xf>
    <xf numFmtId="49" fontId="13" fillId="4" borderId="1" xfId="2" quotePrefix="1" applyNumberFormat="1" applyFont="1" applyFill="1" applyBorder="1" applyAlignment="1">
      <alignment horizontal="center" vertical="center" wrapText="1"/>
    </xf>
    <xf numFmtId="49" fontId="7" fillId="4" borderId="5" xfId="6" quotePrefix="1" applyNumberFormat="1" applyFont="1" applyFill="1" applyBorder="1" applyAlignment="1">
      <alignment horizontal="center" vertical="center" wrapText="1"/>
    </xf>
    <xf numFmtId="49" fontId="7" fillId="4" borderId="5" xfId="6" applyNumberFormat="1" applyFont="1" applyFill="1" applyBorder="1" applyAlignment="1">
      <alignment horizontal="center" vertical="center" wrapText="1"/>
    </xf>
    <xf numFmtId="165" fontId="27" fillId="4" borderId="5" xfId="5" applyNumberFormat="1" applyFont="1" applyFill="1" applyBorder="1" applyAlignment="1">
      <alignment vertical="center"/>
    </xf>
    <xf numFmtId="165" fontId="26" fillId="4" borderId="5" xfId="5" applyNumberFormat="1" applyFont="1" applyFill="1" applyBorder="1">
      <alignment vertical="top"/>
    </xf>
    <xf numFmtId="3" fontId="27" fillId="4" borderId="1" xfId="5" applyNumberFormat="1" applyFont="1" applyFill="1" applyBorder="1" applyAlignment="1">
      <alignment vertical="center"/>
    </xf>
    <xf numFmtId="3" fontId="27" fillId="4" borderId="5" xfId="5" applyNumberFormat="1" applyFont="1" applyFill="1" applyBorder="1" applyAlignment="1">
      <alignment vertical="center"/>
    </xf>
    <xf numFmtId="3" fontId="27" fillId="4" borderId="1" xfId="5" applyNumberFormat="1" applyFont="1" applyFill="1" applyBorder="1" applyAlignment="1">
      <alignment horizontal="center" vertical="center"/>
    </xf>
    <xf numFmtId="3" fontId="27" fillId="4" borderId="1" xfId="5" applyNumberFormat="1" applyFont="1" applyFill="1" applyBorder="1" applyAlignment="1">
      <alignment horizontal="right" vertical="center"/>
    </xf>
    <xf numFmtId="0" fontId="38" fillId="0" borderId="0" xfId="2" applyNumberFormat="1" applyFont="1" applyFill="1" applyBorder="1" applyAlignment="1" applyProtection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2" fontId="28" fillId="0" borderId="1" xfId="0" quotePrefix="1" applyNumberFormat="1" applyFont="1" applyBorder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 vertical="center" wrapText="1"/>
    </xf>
    <xf numFmtId="0" fontId="46" fillId="0" borderId="0" xfId="3" applyFont="1" applyAlignment="1">
      <alignment vertical="center" wrapText="1"/>
    </xf>
    <xf numFmtId="2" fontId="46" fillId="0" borderId="1" xfId="12" quotePrefix="1" applyNumberFormat="1" applyFont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vertical="center" wrapText="1"/>
    </xf>
    <xf numFmtId="0" fontId="28" fillId="0" borderId="1" xfId="12" quotePrefix="1" applyFont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165" fontId="27" fillId="0" borderId="1" xfId="5" applyNumberFormat="1" applyFont="1" applyBorder="1" applyAlignment="1">
      <alignment vertical="top" wrapText="1"/>
    </xf>
    <xf numFmtId="0" fontId="28" fillId="0" borderId="0" xfId="0" applyFont="1" applyAlignment="1">
      <alignment wrapText="1"/>
    </xf>
    <xf numFmtId="165" fontId="27" fillId="0" borderId="1" xfId="5" applyNumberFormat="1" applyFont="1" applyBorder="1" applyAlignment="1">
      <alignment vertical="center" wrapText="1"/>
    </xf>
    <xf numFmtId="0" fontId="40" fillId="0" borderId="1" xfId="1" applyFont="1" applyBorder="1" applyAlignment="1">
      <alignment wrapText="1"/>
    </xf>
    <xf numFmtId="49" fontId="14" fillId="2" borderId="1" xfId="2" applyNumberFormat="1" applyFont="1" applyFill="1" applyBorder="1" applyAlignment="1">
      <alignment horizontal="center" vertical="center" wrapText="1"/>
    </xf>
    <xf numFmtId="49" fontId="32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justify" vertical="center" wrapText="1"/>
    </xf>
    <xf numFmtId="165" fontId="23" fillId="2" borderId="1" xfId="5" applyNumberFormat="1" applyFont="1" applyFill="1" applyBorder="1">
      <alignment vertical="top"/>
    </xf>
    <xf numFmtId="165" fontId="29" fillId="2" borderId="1" xfId="5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>
      <alignment horizontal="right" vertical="center"/>
    </xf>
    <xf numFmtId="165" fontId="34" fillId="2" borderId="1" xfId="5" applyNumberFormat="1" applyFont="1" applyFill="1" applyBorder="1">
      <alignment vertical="top"/>
    </xf>
    <xf numFmtId="3" fontId="29" fillId="2" borderId="1" xfId="5" applyNumberFormat="1" applyFont="1" applyFill="1" applyBorder="1" applyAlignment="1">
      <alignment vertical="center"/>
    </xf>
    <xf numFmtId="2" fontId="14" fillId="2" borderId="1" xfId="2" quotePrefix="1" applyNumberFormat="1" applyFont="1" applyFill="1" applyBorder="1" applyAlignment="1">
      <alignment vertical="center" wrapText="1"/>
    </xf>
    <xf numFmtId="165" fontId="26" fillId="2" borderId="1" xfId="5" applyNumberFormat="1" applyFont="1" applyFill="1" applyBorder="1">
      <alignment vertical="top"/>
    </xf>
    <xf numFmtId="165" fontId="29" fillId="2" borderId="1" xfId="5" applyNumberFormat="1" applyFont="1" applyFill="1" applyBorder="1" applyAlignment="1">
      <alignment vertical="center"/>
    </xf>
    <xf numFmtId="2" fontId="30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 applyAlignment="1">
      <alignment vertical="center" wrapText="1"/>
    </xf>
    <xf numFmtId="0" fontId="7" fillId="2" borderId="1" xfId="2" quotePrefix="1" applyFont="1" applyFill="1" applyBorder="1" applyAlignment="1">
      <alignment horizontal="center" vertical="center" wrapText="1"/>
    </xf>
    <xf numFmtId="2" fontId="7" fillId="2" borderId="1" xfId="2" quotePrefix="1" applyNumberFormat="1" applyFont="1" applyFill="1" applyBorder="1" applyAlignment="1">
      <alignment horizontal="center" vertical="center" wrapText="1"/>
    </xf>
    <xf numFmtId="165" fontId="27" fillId="2" borderId="1" xfId="5" applyNumberFormat="1" applyFont="1" applyFill="1" applyBorder="1" applyAlignment="1">
      <alignment vertical="center"/>
    </xf>
    <xf numFmtId="0" fontId="32" fillId="2" borderId="1" xfId="2" applyFont="1" applyFill="1" applyBorder="1" applyAlignment="1">
      <alignment horizontal="center" vertical="center" wrapText="1"/>
    </xf>
    <xf numFmtId="2" fontId="14" fillId="2" borderId="1" xfId="7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 applyAlignment="1">
      <alignment horizontal="left" vertical="center"/>
    </xf>
    <xf numFmtId="165" fontId="29" fillId="2" borderId="1" xfId="5" applyNumberFormat="1" applyFont="1" applyFill="1" applyBorder="1" applyAlignment="1">
      <alignment horizontal="right" vertical="center"/>
    </xf>
    <xf numFmtId="165" fontId="29" fillId="2" borderId="1" xfId="5" applyNumberFormat="1" applyFont="1" applyFill="1" applyBorder="1" applyAlignment="1">
      <alignment horizontal="left" vertical="center"/>
    </xf>
    <xf numFmtId="165" fontId="27" fillId="2" borderId="1" xfId="5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30" fillId="0" borderId="0" xfId="3" applyNumberFormat="1" applyFont="1" applyAlignment="1">
      <alignment horizontal="left" vertical="center" shrinkToFit="1"/>
    </xf>
    <xf numFmtId="0" fontId="45" fillId="0" borderId="0" xfId="2" applyFont="1" applyAlignment="1">
      <alignment horizontal="left" vertical="center" wrapText="1"/>
    </xf>
    <xf numFmtId="165" fontId="51" fillId="0" borderId="1" xfId="5" applyNumberFormat="1" applyFont="1" applyBorder="1" applyAlignment="1">
      <alignment vertical="top" wrapText="1"/>
    </xf>
    <xf numFmtId="165" fontId="51" fillId="4" borderId="1" xfId="5" applyNumberFormat="1" applyFont="1" applyFill="1" applyBorder="1" applyAlignment="1">
      <alignment vertical="top" wrapText="1"/>
    </xf>
    <xf numFmtId="0" fontId="18" fillId="0" borderId="5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165" fontId="51" fillId="4" borderId="1" xfId="5" applyNumberFormat="1" applyFont="1" applyFill="1" applyBorder="1" applyAlignment="1">
      <alignment horizontal="left" vertical="center" wrapText="1"/>
    </xf>
    <xf numFmtId="0" fontId="33" fillId="4" borderId="5" xfId="2" applyFont="1" applyFill="1" applyBorder="1" applyAlignment="1">
      <alignment vertical="center" wrapText="1"/>
    </xf>
    <xf numFmtId="49" fontId="28" fillId="0" borderId="1" xfId="12" quotePrefix="1" applyNumberFormat="1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horizontal="center" vertical="center" wrapText="1"/>
    </xf>
    <xf numFmtId="0" fontId="6" fillId="0" borderId="0" xfId="13" applyNumberFormat="1" applyFont="1" applyFill="1" applyBorder="1" applyAlignment="1" applyProtection="1">
      <alignment vertical="top"/>
    </xf>
    <xf numFmtId="0" fontId="6" fillId="0" borderId="0" xfId="13" applyNumberFormat="1" applyFont="1" applyFill="1" applyBorder="1" applyAlignment="1" applyProtection="1">
      <alignment horizontal="center" vertical="top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top" wrapText="1"/>
    </xf>
    <xf numFmtId="0" fontId="7" fillId="0" borderId="0" xfId="13" applyFont="1" applyAlignment="1">
      <alignment horizontal="center"/>
    </xf>
    <xf numFmtId="0" fontId="53" fillId="0" borderId="0" xfId="13" applyNumberFormat="1" applyFont="1" applyFill="1" applyBorder="1" applyAlignment="1" applyProtection="1">
      <alignment vertical="top"/>
    </xf>
    <xf numFmtId="164" fontId="53" fillId="0" borderId="0" xfId="13" applyNumberFormat="1" applyFont="1"/>
    <xf numFmtId="0" fontId="22" fillId="0" borderId="0" xfId="13" applyNumberFormat="1" applyFont="1" applyFill="1" applyBorder="1" applyAlignment="1" applyProtection="1">
      <alignment vertical="center"/>
    </xf>
    <xf numFmtId="0" fontId="22" fillId="0" borderId="0" xfId="13" applyNumberFormat="1" applyFont="1" applyFill="1" applyBorder="1" applyAlignment="1" applyProtection="1">
      <alignment vertical="top"/>
    </xf>
    <xf numFmtId="0" fontId="22" fillId="0" borderId="0" xfId="13" applyNumberFormat="1" applyFont="1" applyFill="1" applyBorder="1" applyAlignment="1" applyProtection="1">
      <alignment vertical="top" wrapText="1"/>
    </xf>
    <xf numFmtId="0" fontId="22" fillId="0" borderId="0" xfId="13" applyFont="1" applyAlignment="1">
      <alignment horizontal="center" vertical="center"/>
    </xf>
    <xf numFmtId="0" fontId="22" fillId="0" borderId="0" xfId="13" applyFont="1" applyAlignment="1">
      <alignment horizontal="left" vertical="center"/>
    </xf>
    <xf numFmtId="0" fontId="6" fillId="0" borderId="1" xfId="13" applyNumberFormat="1" applyFont="1" applyFill="1" applyBorder="1" applyAlignment="1" applyProtection="1">
      <alignment vertical="top"/>
    </xf>
    <xf numFmtId="0" fontId="6" fillId="0" borderId="1" xfId="13" applyNumberFormat="1" applyFont="1" applyFill="1" applyBorder="1" applyAlignment="1" applyProtection="1">
      <alignment horizontal="center" vertical="top"/>
    </xf>
    <xf numFmtId="0" fontId="21" fillId="0" borderId="0" xfId="13" applyNumberFormat="1" applyFont="1" applyFill="1" applyBorder="1" applyAlignment="1" applyProtection="1">
      <alignment vertical="top"/>
    </xf>
    <xf numFmtId="0" fontId="19" fillId="2" borderId="1" xfId="13" applyNumberFormat="1" applyFont="1" applyFill="1" applyBorder="1" applyAlignment="1" applyProtection="1">
      <alignment horizontal="center" vertical="center"/>
    </xf>
    <xf numFmtId="0" fontId="18" fillId="2" borderId="1" xfId="13" applyNumberFormat="1" applyFont="1" applyFill="1" applyBorder="1" applyAlignment="1" applyProtection="1">
      <alignment horizontal="center" vertical="center" wrapText="1"/>
    </xf>
    <xf numFmtId="0" fontId="21" fillId="2" borderId="1" xfId="13" applyNumberFormat="1" applyFont="1" applyFill="1" applyBorder="1" applyAlignment="1" applyProtection="1">
      <alignment vertical="top"/>
    </xf>
    <xf numFmtId="0" fontId="54" fillId="2" borderId="1" xfId="13" applyNumberFormat="1" applyFont="1" applyFill="1" applyBorder="1" applyAlignment="1" applyProtection="1">
      <alignment horizontal="center" vertical="center"/>
    </xf>
    <xf numFmtId="0" fontId="6" fillId="4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6" fillId="4" borderId="1" xfId="13" applyNumberFormat="1" applyFont="1" applyFill="1" applyBorder="1" applyAlignment="1" applyProtection="1">
      <alignment horizontal="center" vertical="center" wrapText="1"/>
    </xf>
    <xf numFmtId="0" fontId="9" fillId="4" borderId="1" xfId="13" applyNumberFormat="1" applyFont="1" applyFill="1" applyBorder="1" applyAlignment="1" applyProtection="1">
      <alignment vertical="center" wrapText="1"/>
    </xf>
    <xf numFmtId="2" fontId="7" fillId="4" borderId="1" xfId="2" quotePrefix="1" applyNumberFormat="1" applyFont="1" applyFill="1" applyBorder="1" applyAlignment="1">
      <alignment vertical="center" wrapText="1"/>
    </xf>
    <xf numFmtId="49" fontId="55" fillId="4" borderId="1" xfId="6" quotePrefix="1" applyNumberFormat="1" applyFont="1" applyFill="1" applyBorder="1" applyAlignment="1">
      <alignment horizontal="center" vertical="center" wrapText="1"/>
    </xf>
    <xf numFmtId="49" fontId="55" fillId="4" borderId="1" xfId="6" applyNumberFormat="1" applyFont="1" applyFill="1" applyBorder="1" applyAlignment="1">
      <alignment horizontal="center" vertical="center" wrapText="1"/>
    </xf>
    <xf numFmtId="0" fontId="14" fillId="2" borderId="1" xfId="13" applyNumberFormat="1" applyFont="1" applyFill="1" applyBorder="1" applyAlignment="1" applyProtection="1">
      <alignment horizontal="center" vertical="center"/>
    </xf>
    <xf numFmtId="0" fontId="14" fillId="2" borderId="1" xfId="13" applyNumberFormat="1" applyFont="1" applyFill="1" applyBorder="1" applyAlignment="1" applyProtection="1">
      <alignment horizontal="center" vertical="center" wrapText="1"/>
    </xf>
    <xf numFmtId="0" fontId="21" fillId="2" borderId="1" xfId="13" applyNumberFormat="1" applyFont="1" applyFill="1" applyBorder="1" applyAlignment="1" applyProtection="1">
      <alignment vertical="top" wrapText="1"/>
    </xf>
    <xf numFmtId="2" fontId="19" fillId="2" borderId="1" xfId="6" quotePrefix="1" applyNumberFormat="1" applyFont="1" applyFill="1" applyBorder="1" applyAlignment="1">
      <alignment vertical="center" wrapText="1"/>
    </xf>
    <xf numFmtId="49" fontId="21" fillId="2" borderId="1" xfId="6" quotePrefix="1" applyNumberFormat="1" applyFont="1" applyFill="1" applyBorder="1" applyAlignment="1">
      <alignment horizontal="center" vertical="center" wrapText="1"/>
    </xf>
    <xf numFmtId="49" fontId="21" fillId="2" borderId="1" xfId="6" applyNumberFormat="1" applyFont="1" applyFill="1" applyBorder="1" applyAlignment="1">
      <alignment horizontal="center" vertical="center" wrapText="1"/>
    </xf>
    <xf numFmtId="49" fontId="19" fillId="2" borderId="1" xfId="6" quotePrefix="1" applyNumberFormat="1" applyFont="1" applyFill="1" applyBorder="1" applyAlignment="1">
      <alignment horizontal="center" vertical="center" wrapText="1"/>
    </xf>
    <xf numFmtId="2" fontId="56" fillId="0" borderId="1" xfId="0" quotePrefix="1" applyNumberFormat="1" applyFont="1" applyBorder="1" applyAlignment="1">
      <alignment horizontal="center" vertical="center" wrapText="1"/>
    </xf>
    <xf numFmtId="0" fontId="56" fillId="0" borderId="1" xfId="0" quotePrefix="1" applyFont="1" applyBorder="1" applyAlignment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4" fillId="4" borderId="1" xfId="13" applyNumberFormat="1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>
      <alignment horizontal="left" vertical="top" wrapText="1"/>
    </xf>
    <xf numFmtId="2" fontId="7" fillId="4" borderId="1" xfId="6" applyNumberFormat="1" applyFont="1" applyFill="1" applyBorder="1" applyAlignment="1">
      <alignment vertical="center" wrapText="1"/>
    </xf>
    <xf numFmtId="49" fontId="14" fillId="4" borderId="1" xfId="13" applyNumberFormat="1" applyFont="1" applyFill="1" applyBorder="1" applyAlignment="1">
      <alignment horizontal="center" vertical="center"/>
    </xf>
    <xf numFmtId="49" fontId="14" fillId="4" borderId="1" xfId="13" quotePrefix="1" applyNumberFormat="1" applyFont="1" applyFill="1" applyBorder="1" applyAlignment="1">
      <alignment horizontal="center" vertical="center"/>
    </xf>
    <xf numFmtId="0" fontId="6" fillId="2" borderId="1" xfId="13" applyNumberFormat="1" applyFont="1" applyFill="1" applyBorder="1" applyAlignment="1" applyProtection="1">
      <alignment horizontal="center" vertical="center" wrapText="1"/>
    </xf>
    <xf numFmtId="0" fontId="9" fillId="2" borderId="1" xfId="13" applyNumberFormat="1" applyFont="1" applyFill="1" applyBorder="1" applyAlignment="1" applyProtection="1">
      <alignment vertical="top" wrapText="1"/>
    </xf>
    <xf numFmtId="2" fontId="57" fillId="2" borderId="1" xfId="0" quotePrefix="1" applyNumberFormat="1" applyFont="1" applyFill="1" applyBorder="1" applyAlignment="1">
      <alignment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0" quotePrefix="1" applyFont="1" applyFill="1" applyBorder="1" applyAlignment="1">
      <alignment horizontal="center" vertical="center" wrapText="1"/>
    </xf>
    <xf numFmtId="0" fontId="9" fillId="4" borderId="1" xfId="14" applyFont="1" applyFill="1" applyBorder="1" applyAlignment="1">
      <alignment horizontal="left" vertical="center" wrapText="1"/>
    </xf>
    <xf numFmtId="2" fontId="7" fillId="4" borderId="1" xfId="6" quotePrefix="1" applyNumberFormat="1" applyFont="1" applyFill="1" applyBorder="1" applyAlignment="1">
      <alignment vertical="center" wrapText="1"/>
    </xf>
    <xf numFmtId="0" fontId="9" fillId="4" borderId="1" xfId="14" applyFont="1" applyFill="1" applyBorder="1" applyAlignment="1">
      <alignment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0" fontId="14" fillId="4" borderId="1" xfId="2" quotePrefix="1" applyFont="1" applyFill="1" applyBorder="1" applyAlignment="1">
      <alignment horizontal="center" vertical="center" wrapText="1"/>
    </xf>
    <xf numFmtId="49" fontId="14" fillId="4" borderId="1" xfId="6" quotePrefix="1" applyNumberFormat="1" applyFont="1" applyFill="1" applyBorder="1" applyAlignment="1">
      <alignment horizontal="center" vertical="center" wrapText="1"/>
    </xf>
    <xf numFmtId="0" fontId="9" fillId="4" borderId="1" xfId="13" applyNumberFormat="1" applyFont="1" applyFill="1" applyBorder="1" applyAlignment="1" applyProtection="1">
      <alignment vertical="top" wrapText="1"/>
    </xf>
    <xf numFmtId="0" fontId="58" fillId="0" borderId="0" xfId="13" applyNumberFormat="1" applyFont="1" applyFill="1" applyBorder="1" applyAlignment="1" applyProtection="1">
      <alignment vertical="top"/>
    </xf>
    <xf numFmtId="0" fontId="7" fillId="2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2" fontId="28" fillId="0" borderId="1" xfId="15" quotePrefix="1" applyNumberFormat="1" applyFont="1" applyBorder="1" applyAlignment="1">
      <alignment vertical="center" wrapText="1"/>
    </xf>
    <xf numFmtId="0" fontId="49" fillId="4" borderId="1" xfId="13" applyNumberFormat="1" applyFont="1" applyFill="1" applyBorder="1" applyAlignment="1" applyProtection="1">
      <alignment horizontal="center" vertical="center" wrapText="1"/>
    </xf>
    <xf numFmtId="49" fontId="18" fillId="4" borderId="1" xfId="13" applyNumberFormat="1" applyFont="1" applyFill="1" applyBorder="1" applyAlignment="1">
      <alignment horizontal="center" vertical="center"/>
    </xf>
    <xf numFmtId="0" fontId="28" fillId="4" borderId="1" xfId="13" applyNumberFormat="1" applyFont="1" applyFill="1" applyBorder="1" applyAlignment="1" applyProtection="1">
      <alignment horizontal="center" vertical="center"/>
    </xf>
    <xf numFmtId="0" fontId="28" fillId="4" borderId="1" xfId="13" applyFont="1" applyFill="1" applyBorder="1" applyAlignment="1">
      <alignment vertical="center" wrapText="1"/>
    </xf>
    <xf numFmtId="0" fontId="30" fillId="4" borderId="1" xfId="13" applyNumberFormat="1" applyFont="1" applyFill="1" applyBorder="1" applyAlignment="1" applyProtection="1">
      <alignment horizontal="center" vertical="center"/>
    </xf>
    <xf numFmtId="49" fontId="30" fillId="4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left" vertical="center" wrapText="1"/>
    </xf>
    <xf numFmtId="49" fontId="14" fillId="4" borderId="1" xfId="13" applyNumberFormat="1" applyFont="1" applyFill="1" applyBorder="1" applyAlignment="1" applyProtection="1">
      <alignment horizontal="center" vertical="center"/>
    </xf>
    <xf numFmtId="0" fontId="9" fillId="0" borderId="0" xfId="13" applyNumberFormat="1" applyFont="1" applyFill="1" applyBorder="1" applyAlignment="1" applyProtection="1">
      <alignment vertical="top"/>
    </xf>
    <xf numFmtId="0" fontId="9" fillId="4" borderId="1" xfId="13" applyNumberFormat="1" applyFont="1" applyFill="1" applyBorder="1" applyAlignment="1" applyProtection="1">
      <alignment horizontal="center" vertical="center"/>
    </xf>
    <xf numFmtId="1" fontId="14" fillId="4" borderId="1" xfId="13" applyNumberFormat="1" applyFont="1" applyFill="1" applyBorder="1" applyAlignment="1" applyProtection="1">
      <alignment horizontal="center" vertical="center"/>
    </xf>
    <xf numFmtId="1" fontId="14" fillId="4" borderId="1" xfId="13" applyNumberFormat="1" applyFont="1" applyFill="1" applyBorder="1" applyAlignment="1" applyProtection="1">
      <alignment horizontal="center" vertical="center" wrapText="1"/>
    </xf>
    <xf numFmtId="49" fontId="14" fillId="4" borderId="1" xfId="13" applyNumberFormat="1" applyFont="1" applyFill="1" applyBorder="1" applyAlignment="1" applyProtection="1">
      <alignment horizontal="center" vertical="center" wrapText="1"/>
    </xf>
    <xf numFmtId="0" fontId="7" fillId="2" borderId="1" xfId="13" applyNumberFormat="1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>
      <alignment wrapText="1"/>
    </xf>
    <xf numFmtId="0" fontId="19" fillId="2" borderId="1" xfId="13" applyFont="1" applyFill="1" applyBorder="1" applyAlignment="1">
      <alignment horizontal="left" vertical="center" wrapText="1"/>
    </xf>
    <xf numFmtId="0" fontId="21" fillId="2" borderId="1" xfId="13" applyNumberFormat="1" applyFont="1" applyFill="1" applyBorder="1" applyAlignment="1" applyProtection="1">
      <alignment horizontal="center" vertical="center" wrapText="1"/>
    </xf>
    <xf numFmtId="49" fontId="19" fillId="2" borderId="1" xfId="13" applyNumberFormat="1" applyFont="1" applyFill="1" applyBorder="1" applyAlignment="1" applyProtection="1">
      <alignment horizontal="center" vertical="center"/>
    </xf>
    <xf numFmtId="0" fontId="59" fillId="0" borderId="1" xfId="13" applyNumberFormat="1" applyFont="1" applyFill="1" applyBorder="1" applyAlignment="1" applyProtection="1">
      <alignment horizontal="center"/>
    </xf>
    <xf numFmtId="0" fontId="59" fillId="0" borderId="1" xfId="13" applyNumberFormat="1" applyFont="1" applyFill="1" applyBorder="1" applyAlignment="1" applyProtection="1">
      <alignment horizontal="center" vertical="top"/>
    </xf>
    <xf numFmtId="0" fontId="59" fillId="0" borderId="1" xfId="13" applyNumberFormat="1" applyFont="1" applyFill="1" applyBorder="1" applyAlignment="1" applyProtection="1">
      <alignment horizontal="center" wrapText="1"/>
    </xf>
    <xf numFmtId="0" fontId="59" fillId="0" borderId="1" xfId="13" applyNumberFormat="1" applyFont="1" applyFill="1" applyBorder="1" applyAlignment="1" applyProtection="1">
      <alignment horizontal="center" vertical="center" wrapText="1"/>
    </xf>
    <xf numFmtId="49" fontId="36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13" applyNumberFormat="1" applyFont="1" applyFill="1" applyBorder="1" applyAlignment="1" applyProtection="1">
      <alignment horizontal="center" vertical="center"/>
    </xf>
    <xf numFmtId="0" fontId="17" fillId="0" borderId="0" xfId="13" applyNumberFormat="1" applyFont="1" applyFill="1" applyBorder="1" applyAlignment="1" applyProtection="1">
      <alignment vertical="top"/>
    </xf>
    <xf numFmtId="0" fontId="38" fillId="0" borderId="0" xfId="13" applyNumberFormat="1" applyFont="1" applyFill="1" applyBorder="1" applyAlignment="1" applyProtection="1">
      <alignment vertical="top"/>
    </xf>
    <xf numFmtId="0" fontId="6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/>
    </xf>
    <xf numFmtId="0" fontId="30" fillId="0" borderId="1" xfId="0" quotePrefix="1" applyFont="1" applyBorder="1" applyAlignment="1">
      <alignment horizontal="center" vertical="center" wrapText="1"/>
    </xf>
    <xf numFmtId="2" fontId="30" fillId="0" borderId="1" xfId="0" quotePrefix="1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28" fillId="4" borderId="1" xfId="2" quotePrefix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49" fontId="28" fillId="4" borderId="1" xfId="2" applyNumberFormat="1" applyFont="1" applyFill="1" applyBorder="1" applyAlignment="1">
      <alignment horizontal="center" vertical="center" wrapText="1"/>
    </xf>
    <xf numFmtId="0" fontId="9" fillId="4" borderId="1" xfId="13" applyNumberFormat="1" applyFont="1" applyFill="1" applyBorder="1" applyAlignment="1" applyProtection="1">
      <alignment horizontal="left" wrapText="1"/>
    </xf>
    <xf numFmtId="0" fontId="40" fillId="0" borderId="5" xfId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textRotation="90" wrapText="1"/>
    </xf>
    <xf numFmtId="3" fontId="17" fillId="0" borderId="1" xfId="1" applyNumberFormat="1" applyFont="1" applyFill="1" applyBorder="1" applyAlignment="1">
      <alignment horizontal="center" vertical="center" wrapText="1"/>
    </xf>
    <xf numFmtId="0" fontId="43" fillId="0" borderId="8" xfId="1" applyFont="1" applyFill="1" applyBorder="1" applyAlignment="1">
      <alignment horizontal="center" vertical="center" wrapText="1"/>
    </xf>
    <xf numFmtId="0" fontId="42" fillId="0" borderId="5" xfId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165" fontId="29" fillId="2" borderId="1" xfId="2" applyNumberFormat="1" applyFont="1" applyFill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3" fontId="24" fillId="2" borderId="1" xfId="2" applyNumberFormat="1" applyFont="1" applyFill="1" applyBorder="1" applyAlignment="1">
      <alignment horizontal="right" vertical="center"/>
    </xf>
    <xf numFmtId="0" fontId="6" fillId="0" borderId="0" xfId="13" applyNumberFormat="1" applyFont="1" applyFill="1" applyBorder="1" applyAlignment="1" applyProtection="1">
      <alignment horizontal="center"/>
    </xf>
    <xf numFmtId="165" fontId="61" fillId="4" borderId="5" xfId="5" applyNumberFormat="1" applyFont="1" applyFill="1" applyBorder="1" applyAlignment="1">
      <alignment vertical="center" wrapText="1"/>
    </xf>
    <xf numFmtId="0" fontId="7" fillId="0" borderId="0" xfId="2" applyFont="1" applyAlignment="1"/>
    <xf numFmtId="0" fontId="40" fillId="0" borderId="5" xfId="1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0" xfId="2" applyNumberFormat="1" applyFont="1" applyFill="1" applyAlignment="1" applyProtection="1">
      <alignment vertical="center"/>
    </xf>
    <xf numFmtId="0" fontId="1" fillId="0" borderId="0" xfId="16"/>
    <xf numFmtId="0" fontId="1" fillId="0" borderId="0" xfId="16" applyAlignment="1">
      <alignment horizontal="right"/>
    </xf>
    <xf numFmtId="0" fontId="1" fillId="0" borderId="1" xfId="16" applyBorder="1" applyAlignment="1">
      <alignment horizontal="center" vertical="center" wrapText="1"/>
    </xf>
    <xf numFmtId="0" fontId="47" fillId="0" borderId="0" xfId="16" applyFont="1" applyAlignment="1">
      <alignment horizontal="left"/>
    </xf>
    <xf numFmtId="0" fontId="50" fillId="0" borderId="0" xfId="17" applyFont="1"/>
    <xf numFmtId="0" fontId="1" fillId="0" borderId="0" xfId="17" applyFont="1"/>
    <xf numFmtId="0" fontId="47" fillId="0" borderId="1" xfId="16" applyFont="1" applyBorder="1" applyAlignment="1">
      <alignment vertical="center"/>
    </xf>
    <xf numFmtId="0" fontId="47" fillId="0" borderId="1" xfId="16" applyFont="1" applyBorder="1" applyAlignment="1">
      <alignment vertical="center" wrapText="1"/>
    </xf>
    <xf numFmtId="2" fontId="47" fillId="0" borderId="1" xfId="16" applyNumberFormat="1" applyFont="1" applyBorder="1" applyAlignment="1">
      <alignment vertical="center"/>
    </xf>
    <xf numFmtId="0" fontId="1" fillId="0" borderId="1" xfId="16" applyBorder="1" applyAlignment="1">
      <alignment vertical="center"/>
    </xf>
    <xf numFmtId="0" fontId="1" fillId="0" borderId="1" xfId="16" applyBorder="1" applyAlignment="1">
      <alignment vertical="center" wrapText="1"/>
    </xf>
    <xf numFmtId="2" fontId="1" fillId="0" borderId="1" xfId="16" applyNumberFormat="1" applyBorder="1" applyAlignment="1">
      <alignment vertical="center"/>
    </xf>
    <xf numFmtId="0" fontId="42" fillId="0" borderId="0" xfId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left" vertical="center" wrapText="1"/>
    </xf>
    <xf numFmtId="0" fontId="1" fillId="2" borderId="1" xfId="16" applyFill="1" applyBorder="1" applyAlignment="1">
      <alignment horizontal="center" vertical="center" wrapText="1"/>
    </xf>
    <xf numFmtId="2" fontId="47" fillId="2" borderId="1" xfId="16" applyNumberFormat="1" applyFont="1" applyFill="1" applyBorder="1" applyAlignment="1">
      <alignment vertical="center"/>
    </xf>
    <xf numFmtId="2" fontId="1" fillId="2" borderId="1" xfId="16" applyNumberFormat="1" applyFill="1" applyBorder="1" applyAlignment="1">
      <alignment vertical="center"/>
    </xf>
    <xf numFmtId="0" fontId="47" fillId="2" borderId="1" xfId="16" applyFont="1" applyFill="1" applyBorder="1" applyAlignment="1">
      <alignment horizontal="center" vertical="center"/>
    </xf>
    <xf numFmtId="0" fontId="47" fillId="2" borderId="1" xfId="16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2" fontId="64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64" fillId="2" borderId="1" xfId="0" applyFont="1" applyFill="1" applyBorder="1" applyAlignment="1">
      <alignment vertical="center"/>
    </xf>
    <xf numFmtId="0" fontId="64" fillId="2" borderId="1" xfId="0" applyFont="1" applyFill="1" applyBorder="1" applyAlignment="1">
      <alignment vertical="center" wrapText="1"/>
    </xf>
    <xf numFmtId="0" fontId="6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6" fillId="0" borderId="0" xfId="0" applyFont="1"/>
    <xf numFmtId="2" fontId="1" fillId="0" borderId="0" xfId="16" applyNumberFormat="1"/>
    <xf numFmtId="0" fontId="64" fillId="2" borderId="1" xfId="0" applyFont="1" applyFill="1" applyBorder="1" applyAlignment="1">
      <alignment horizontal="center" vertical="center" wrapText="1"/>
    </xf>
    <xf numFmtId="2" fontId="64" fillId="2" borderId="1" xfId="0" applyNumberFormat="1" applyFont="1" applyFill="1" applyBorder="1" applyAlignment="1">
      <alignment horizontal="center" vertical="center" wrapText="1"/>
    </xf>
    <xf numFmtId="2" fontId="64" fillId="2" borderId="1" xfId="0" quotePrefix="1" applyNumberFormat="1" applyFont="1" applyFill="1" applyBorder="1" applyAlignment="1">
      <alignment vertical="center" wrapText="1"/>
    </xf>
    <xf numFmtId="2" fontId="64" fillId="2" borderId="1" xfId="0" applyNumberFormat="1" applyFont="1" applyFill="1" applyBorder="1" applyAlignment="1">
      <alignment vertical="center" wrapText="1"/>
    </xf>
    <xf numFmtId="0" fontId="64" fillId="2" borderId="1" xfId="0" quotePrefix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165" fontId="29" fillId="4" borderId="1" xfId="5" applyNumberFormat="1" applyFont="1" applyFill="1" applyBorder="1" applyAlignment="1">
      <alignment vertical="center"/>
    </xf>
    <xf numFmtId="165" fontId="6" fillId="0" borderId="0" xfId="2" applyNumberFormat="1" applyFont="1" applyFill="1"/>
    <xf numFmtId="0" fontId="64" fillId="0" borderId="1" xfId="0" quotePrefix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4" fillId="0" borderId="1" xfId="0" applyFont="1" applyBorder="1" applyAlignment="1">
      <alignment vertical="center"/>
    </xf>
    <xf numFmtId="0" fontId="64" fillId="0" borderId="1" xfId="0" applyFont="1" applyBorder="1" applyAlignment="1">
      <alignment vertical="center" wrapText="1"/>
    </xf>
    <xf numFmtId="2" fontId="6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6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47" fillId="0" borderId="4" xfId="16" applyFont="1" applyBorder="1" applyAlignment="1">
      <alignment horizontal="center" vertical="center"/>
    </xf>
    <xf numFmtId="0" fontId="1" fillId="0" borderId="3" xfId="16" applyBorder="1" applyAlignment="1"/>
    <xf numFmtId="0" fontId="1" fillId="0" borderId="2" xfId="16" applyBorder="1" applyAlignment="1"/>
    <xf numFmtId="0" fontId="49" fillId="0" borderId="0" xfId="17" applyFont="1" applyAlignment="1">
      <alignment wrapText="1"/>
    </xf>
    <xf numFmtId="0" fontId="49" fillId="0" borderId="0" xfId="16" applyFont="1" applyAlignment="1">
      <alignment wrapText="1"/>
    </xf>
    <xf numFmtId="0" fontId="48" fillId="0" borderId="0" xfId="16" applyFont="1" applyAlignment="1">
      <alignment horizontal="center" wrapText="1"/>
    </xf>
    <xf numFmtId="0" fontId="63" fillId="0" borderId="0" xfId="16" applyFont="1" applyAlignment="1">
      <alignment horizontal="center"/>
    </xf>
    <xf numFmtId="0" fontId="1" fillId="0" borderId="1" xfId="16" applyBorder="1" applyAlignment="1">
      <alignment horizontal="center" vertical="center" wrapText="1"/>
    </xf>
    <xf numFmtId="0" fontId="1" fillId="2" borderId="1" xfId="16" applyFill="1" applyBorder="1" applyAlignment="1">
      <alignment horizontal="center" vertical="center" wrapText="1"/>
    </xf>
    <xf numFmtId="0" fontId="0" fillId="0" borderId="0" xfId="16" applyFont="1" applyAlignment="1">
      <alignment wrapText="1"/>
    </xf>
    <xf numFmtId="0" fontId="4" fillId="0" borderId="0" xfId="0" applyFont="1" applyAlignment="1">
      <alignment wrapText="1"/>
    </xf>
    <xf numFmtId="0" fontId="47" fillId="0" borderId="0" xfId="16" applyFont="1" applyAlignment="1">
      <alignment horizontal="center"/>
    </xf>
    <xf numFmtId="0" fontId="1" fillId="0" borderId="0" xfId="16" applyAlignment="1">
      <alignment horizontal="center"/>
    </xf>
    <xf numFmtId="0" fontId="62" fillId="0" borderId="1" xfId="16" applyFont="1" applyBorder="1" applyAlignment="1">
      <alignment horizontal="center" vertical="center" wrapText="1"/>
    </xf>
    <xf numFmtId="0" fontId="6" fillId="0" borderId="0" xfId="2" applyNumberFormat="1" applyFont="1" applyFill="1" applyAlignment="1" applyProtection="1">
      <alignment horizontal="left" wrapText="1"/>
    </xf>
    <xf numFmtId="0" fontId="14" fillId="0" borderId="0" xfId="1" applyNumberFormat="1" applyFont="1" applyFill="1" applyBorder="1" applyAlignment="1">
      <alignment horizontal="left" vertical="center" shrinkToFit="1"/>
    </xf>
    <xf numFmtId="0" fontId="13" fillId="0" borderId="0" xfId="3" applyNumberFormat="1" applyFont="1" applyAlignment="1">
      <alignment horizontal="left" vertical="center" shrinkToFi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0" fillId="0" borderId="15" xfId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Alignment="1"/>
    <xf numFmtId="0" fontId="7" fillId="0" borderId="0" xfId="2" applyFont="1" applyAlignment="1"/>
    <xf numFmtId="0" fontId="18" fillId="0" borderId="12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40" fillId="0" borderId="12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4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39" fillId="0" borderId="15" xfId="1" applyFont="1" applyFill="1" applyBorder="1" applyAlignment="1">
      <alignment horizontal="center" vertical="center" wrapText="1"/>
    </xf>
    <xf numFmtId="0" fontId="39" fillId="0" borderId="14" xfId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center" vertical="center" wrapText="1"/>
    </xf>
    <xf numFmtId="0" fontId="39" fillId="0" borderId="1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39" fillId="0" borderId="10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7" fillId="0" borderId="0" xfId="2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 applyProtection="1">
      <alignment horizontal="center" vertical="top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46" fillId="0" borderId="0" xfId="3" applyFont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12" fillId="0" borderId="0" xfId="3" applyAlignment="1">
      <alignment horizontal="left"/>
    </xf>
    <xf numFmtId="0" fontId="7" fillId="0" borderId="1" xfId="13" applyNumberFormat="1" applyFont="1" applyFill="1" applyBorder="1" applyAlignment="1" applyProtection="1">
      <alignment horizontal="center" vertical="center"/>
    </xf>
    <xf numFmtId="0" fontId="9" fillId="4" borderId="1" xfId="13" applyNumberFormat="1" applyFont="1" applyFill="1" applyBorder="1" applyAlignment="1" applyProtection="1">
      <alignment horizontal="left" vertical="top" wrapText="1"/>
    </xf>
    <xf numFmtId="0" fontId="6" fillId="4" borderId="1" xfId="2" applyFill="1" applyBorder="1" applyAlignment="1">
      <alignment horizontal="left" vertical="top" wrapText="1"/>
    </xf>
    <xf numFmtId="0" fontId="7" fillId="0" borderId="0" xfId="13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2" applyFont="1" applyAlignment="1">
      <alignment vertical="center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60" fillId="0" borderId="0" xfId="13" applyFont="1" applyBorder="1" applyAlignment="1" applyProtection="1">
      <alignment horizontal="center" wrapText="1"/>
      <protection locked="0"/>
    </xf>
    <xf numFmtId="0" fontId="11" fillId="0" borderId="1" xfId="13" applyNumberFormat="1" applyFont="1" applyFill="1" applyBorder="1" applyAlignment="1" applyProtection="1">
      <alignment horizontal="center" vertical="center" wrapText="1"/>
    </xf>
    <xf numFmtId="0" fontId="49" fillId="4" borderId="12" xfId="13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9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4 3" xfId="17"/>
    <cellStyle name="Обычный 5" xfId="12"/>
    <cellStyle name="Обычный 5 2" xfId="18"/>
    <cellStyle name="Обычный 6" xfId="16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opLeftCell="A4" workbookViewId="0">
      <selection activeCell="L22" sqref="L2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489</v>
      </c>
    </row>
    <row r="2" spans="1:6" x14ac:dyDescent="0.2">
      <c r="D2" s="331" t="s">
        <v>490</v>
      </c>
      <c r="E2" s="331"/>
      <c r="F2" s="331"/>
    </row>
    <row r="3" spans="1:6" x14ac:dyDescent="0.2">
      <c r="D3" s="331"/>
      <c r="E3" s="331"/>
      <c r="F3" s="331"/>
    </row>
    <row r="4" spans="1:6" x14ac:dyDescent="0.2">
      <c r="D4" s="331"/>
      <c r="E4" s="331"/>
      <c r="F4" s="331"/>
    </row>
    <row r="5" spans="1:6" ht="25.5" customHeight="1" x14ac:dyDescent="0.2">
      <c r="A5" s="332" t="s">
        <v>488</v>
      </c>
      <c r="B5" s="333"/>
      <c r="C5" s="333"/>
      <c r="D5" s="333"/>
      <c r="E5" s="333"/>
      <c r="F5" s="333"/>
    </row>
    <row r="6" spans="1:6" x14ac:dyDescent="0.2">
      <c r="F6" s="301" t="s">
        <v>0</v>
      </c>
    </row>
    <row r="7" spans="1:6" x14ac:dyDescent="0.2">
      <c r="A7" s="334" t="s">
        <v>1</v>
      </c>
      <c r="B7" s="334" t="s">
        <v>487</v>
      </c>
      <c r="C7" s="335" t="s">
        <v>2</v>
      </c>
      <c r="D7" s="334" t="s">
        <v>3</v>
      </c>
      <c r="E7" s="334" t="s">
        <v>4</v>
      </c>
      <c r="F7" s="334"/>
    </row>
    <row r="8" spans="1:6" x14ac:dyDescent="0.2">
      <c r="A8" s="334"/>
      <c r="B8" s="334"/>
      <c r="C8" s="335"/>
      <c r="D8" s="334"/>
      <c r="E8" s="334" t="s">
        <v>5</v>
      </c>
      <c r="F8" s="336" t="s">
        <v>6</v>
      </c>
    </row>
    <row r="9" spans="1:6" x14ac:dyDescent="0.2">
      <c r="A9" s="334"/>
      <c r="B9" s="334"/>
      <c r="C9" s="335"/>
      <c r="D9" s="334"/>
      <c r="E9" s="334"/>
      <c r="F9" s="334"/>
    </row>
    <row r="10" spans="1:6" x14ac:dyDescent="0.2">
      <c r="A10" s="300">
        <v>1</v>
      </c>
      <c r="B10" s="300">
        <v>2</v>
      </c>
      <c r="C10" s="302">
        <v>3</v>
      </c>
      <c r="D10" s="300">
        <v>4</v>
      </c>
      <c r="E10" s="300">
        <v>5</v>
      </c>
      <c r="F10" s="300">
        <v>6</v>
      </c>
    </row>
    <row r="11" spans="1:6" ht="15.75" customHeight="1" x14ac:dyDescent="0.2">
      <c r="A11" s="325">
        <v>10000000</v>
      </c>
      <c r="B11" s="326" t="s">
        <v>486</v>
      </c>
      <c r="C11" s="303">
        <v>82312504</v>
      </c>
      <c r="D11" s="327">
        <v>82232504</v>
      </c>
      <c r="E11" s="327">
        <v>80000</v>
      </c>
      <c r="F11" s="327">
        <v>0</v>
      </c>
    </row>
    <row r="12" spans="1:6" ht="29.25" customHeight="1" x14ac:dyDescent="0.2">
      <c r="A12" s="325">
        <v>11000000</v>
      </c>
      <c r="B12" s="326" t="s">
        <v>485</v>
      </c>
      <c r="C12" s="303">
        <v>38083100</v>
      </c>
      <c r="D12" s="327">
        <v>38083100</v>
      </c>
      <c r="E12" s="327">
        <v>0</v>
      </c>
      <c r="F12" s="327">
        <v>0</v>
      </c>
    </row>
    <row r="13" spans="1:6" ht="15.75" customHeight="1" x14ac:dyDescent="0.2">
      <c r="A13" s="325">
        <v>11010000</v>
      </c>
      <c r="B13" s="326" t="s">
        <v>484</v>
      </c>
      <c r="C13" s="303">
        <v>38080000</v>
      </c>
      <c r="D13" s="327">
        <v>38080000</v>
      </c>
      <c r="E13" s="327">
        <v>0</v>
      </c>
      <c r="F13" s="327">
        <v>0</v>
      </c>
    </row>
    <row r="14" spans="1:6" ht="40.5" customHeight="1" x14ac:dyDescent="0.2">
      <c r="A14" s="328">
        <v>11010100</v>
      </c>
      <c r="B14" s="329" t="s">
        <v>483</v>
      </c>
      <c r="C14" s="304">
        <v>30300000</v>
      </c>
      <c r="D14" s="330">
        <v>30300000</v>
      </c>
      <c r="E14" s="330">
        <v>0</v>
      </c>
      <c r="F14" s="330">
        <v>0</v>
      </c>
    </row>
    <row r="15" spans="1:6" ht="68.25" customHeight="1" x14ac:dyDescent="0.2">
      <c r="A15" s="328">
        <v>11010200</v>
      </c>
      <c r="B15" s="329" t="s">
        <v>482</v>
      </c>
      <c r="C15" s="304">
        <v>980000</v>
      </c>
      <c r="D15" s="330">
        <v>980000</v>
      </c>
      <c r="E15" s="330">
        <v>0</v>
      </c>
      <c r="F15" s="330">
        <v>0</v>
      </c>
    </row>
    <row r="16" spans="1:6" ht="42" customHeight="1" x14ac:dyDescent="0.2">
      <c r="A16" s="328">
        <v>11010400</v>
      </c>
      <c r="B16" s="329" t="s">
        <v>481</v>
      </c>
      <c r="C16" s="304">
        <v>6500000</v>
      </c>
      <c r="D16" s="330">
        <v>6500000</v>
      </c>
      <c r="E16" s="330">
        <v>0</v>
      </c>
      <c r="F16" s="330">
        <v>0</v>
      </c>
    </row>
    <row r="17" spans="1:6" ht="43.5" customHeight="1" x14ac:dyDescent="0.2">
      <c r="A17" s="328">
        <v>11010500</v>
      </c>
      <c r="B17" s="329" t="s">
        <v>480</v>
      </c>
      <c r="C17" s="304">
        <v>300000</v>
      </c>
      <c r="D17" s="330">
        <v>300000</v>
      </c>
      <c r="E17" s="330">
        <v>0</v>
      </c>
      <c r="F17" s="330">
        <v>0</v>
      </c>
    </row>
    <row r="18" spans="1:6" ht="16.5" customHeight="1" x14ac:dyDescent="0.2">
      <c r="A18" s="325">
        <v>11020000</v>
      </c>
      <c r="B18" s="326" t="s">
        <v>479</v>
      </c>
      <c r="C18" s="303">
        <v>3100</v>
      </c>
      <c r="D18" s="327">
        <v>3100</v>
      </c>
      <c r="E18" s="327">
        <v>0</v>
      </c>
      <c r="F18" s="327">
        <v>0</v>
      </c>
    </row>
    <row r="19" spans="1:6" ht="31.5" customHeight="1" x14ac:dyDescent="0.2">
      <c r="A19" s="328">
        <v>11020200</v>
      </c>
      <c r="B19" s="329" t="s">
        <v>478</v>
      </c>
      <c r="C19" s="304">
        <v>3100</v>
      </c>
      <c r="D19" s="330">
        <v>3100</v>
      </c>
      <c r="E19" s="330">
        <v>0</v>
      </c>
      <c r="F19" s="330">
        <v>0</v>
      </c>
    </row>
    <row r="20" spans="1:6" ht="28.5" customHeight="1" x14ac:dyDescent="0.2">
      <c r="A20" s="325">
        <v>13000000</v>
      </c>
      <c r="B20" s="326" t="s">
        <v>477</v>
      </c>
      <c r="C20" s="303">
        <v>863100</v>
      </c>
      <c r="D20" s="327">
        <v>863100</v>
      </c>
      <c r="E20" s="327">
        <v>0</v>
      </c>
      <c r="F20" s="327">
        <v>0</v>
      </c>
    </row>
    <row r="21" spans="1:6" ht="30.75" customHeight="1" x14ac:dyDescent="0.2">
      <c r="A21" s="325">
        <v>13010000</v>
      </c>
      <c r="B21" s="326" t="s">
        <v>476</v>
      </c>
      <c r="C21" s="303">
        <v>848000</v>
      </c>
      <c r="D21" s="327">
        <v>848000</v>
      </c>
      <c r="E21" s="327">
        <v>0</v>
      </c>
      <c r="F21" s="327">
        <v>0</v>
      </c>
    </row>
    <row r="22" spans="1:6" ht="51" x14ac:dyDescent="0.2">
      <c r="A22" s="328">
        <v>13010100</v>
      </c>
      <c r="B22" s="329" t="s">
        <v>475</v>
      </c>
      <c r="C22" s="304">
        <v>600000</v>
      </c>
      <c r="D22" s="330">
        <v>600000</v>
      </c>
      <c r="E22" s="330">
        <v>0</v>
      </c>
      <c r="F22" s="330">
        <v>0</v>
      </c>
    </row>
    <row r="23" spans="1:6" ht="63.75" x14ac:dyDescent="0.2">
      <c r="A23" s="328">
        <v>13010200</v>
      </c>
      <c r="B23" s="329" t="s">
        <v>474</v>
      </c>
      <c r="C23" s="304">
        <v>248000</v>
      </c>
      <c r="D23" s="330">
        <v>248000</v>
      </c>
      <c r="E23" s="330">
        <v>0</v>
      </c>
      <c r="F23" s="330">
        <v>0</v>
      </c>
    </row>
    <row r="24" spans="1:6" ht="17.25" customHeight="1" x14ac:dyDescent="0.2">
      <c r="A24" s="325">
        <v>13030000</v>
      </c>
      <c r="B24" s="326" t="s">
        <v>473</v>
      </c>
      <c r="C24" s="303">
        <v>15100</v>
      </c>
      <c r="D24" s="327">
        <v>15100</v>
      </c>
      <c r="E24" s="327">
        <v>0</v>
      </c>
      <c r="F24" s="327">
        <v>0</v>
      </c>
    </row>
    <row r="25" spans="1:6" ht="42.75" customHeight="1" x14ac:dyDescent="0.2">
      <c r="A25" s="328">
        <v>13030100</v>
      </c>
      <c r="B25" s="329" t="s">
        <v>472</v>
      </c>
      <c r="C25" s="304">
        <v>15100</v>
      </c>
      <c r="D25" s="330">
        <v>15100</v>
      </c>
      <c r="E25" s="330">
        <v>0</v>
      </c>
      <c r="F25" s="330">
        <v>0</v>
      </c>
    </row>
    <row r="26" spans="1:6" ht="24.75" customHeight="1" x14ac:dyDescent="0.2">
      <c r="A26" s="325">
        <v>14000000</v>
      </c>
      <c r="B26" s="326" t="s">
        <v>471</v>
      </c>
      <c r="C26" s="303">
        <v>4407600</v>
      </c>
      <c r="D26" s="327">
        <v>4407600</v>
      </c>
      <c r="E26" s="327">
        <v>0</v>
      </c>
      <c r="F26" s="327">
        <v>0</v>
      </c>
    </row>
    <row r="27" spans="1:6" ht="37.5" customHeight="1" x14ac:dyDescent="0.2">
      <c r="A27" s="325">
        <v>14020000</v>
      </c>
      <c r="B27" s="326" t="s">
        <v>470</v>
      </c>
      <c r="C27" s="303">
        <v>546000</v>
      </c>
      <c r="D27" s="327">
        <v>546000</v>
      </c>
      <c r="E27" s="327">
        <v>0</v>
      </c>
      <c r="F27" s="327">
        <v>0</v>
      </c>
    </row>
    <row r="28" spans="1:6" ht="18" customHeight="1" x14ac:dyDescent="0.2">
      <c r="A28" s="328">
        <v>14021900</v>
      </c>
      <c r="B28" s="329" t="s">
        <v>468</v>
      </c>
      <c r="C28" s="304">
        <v>546000</v>
      </c>
      <c r="D28" s="330">
        <v>546000</v>
      </c>
      <c r="E28" s="330">
        <v>0</v>
      </c>
      <c r="F28" s="330">
        <v>0</v>
      </c>
    </row>
    <row r="29" spans="1:6" ht="38.25" x14ac:dyDescent="0.2">
      <c r="A29" s="325">
        <v>14030000</v>
      </c>
      <c r="B29" s="326" t="s">
        <v>469</v>
      </c>
      <c r="C29" s="303">
        <v>2461600</v>
      </c>
      <c r="D29" s="327">
        <v>2461600</v>
      </c>
      <c r="E29" s="327">
        <v>0</v>
      </c>
      <c r="F29" s="327">
        <v>0</v>
      </c>
    </row>
    <row r="30" spans="1:6" x14ac:dyDescent="0.2">
      <c r="A30" s="328">
        <v>14031900</v>
      </c>
      <c r="B30" s="329" t="s">
        <v>468</v>
      </c>
      <c r="C30" s="304">
        <v>2461600</v>
      </c>
      <c r="D30" s="330">
        <v>2461600</v>
      </c>
      <c r="E30" s="330">
        <v>0</v>
      </c>
      <c r="F30" s="330">
        <v>0</v>
      </c>
    </row>
    <row r="31" spans="1:6" ht="38.25" x14ac:dyDescent="0.2">
      <c r="A31" s="328">
        <v>14040000</v>
      </c>
      <c r="B31" s="329" t="s">
        <v>467</v>
      </c>
      <c r="C31" s="304">
        <v>1400000</v>
      </c>
      <c r="D31" s="330">
        <v>1400000</v>
      </c>
      <c r="E31" s="330">
        <v>0</v>
      </c>
      <c r="F31" s="330">
        <v>0</v>
      </c>
    </row>
    <row r="32" spans="1:6" ht="17.25" customHeight="1" x14ac:dyDescent="0.2">
      <c r="A32" s="325">
        <v>18000000</v>
      </c>
      <c r="B32" s="326" t="s">
        <v>466</v>
      </c>
      <c r="C32" s="303">
        <v>38878704</v>
      </c>
      <c r="D32" s="327">
        <v>38878704</v>
      </c>
      <c r="E32" s="327">
        <v>0</v>
      </c>
      <c r="F32" s="327">
        <v>0</v>
      </c>
    </row>
    <row r="33" spans="1:6" ht="21.75" customHeight="1" x14ac:dyDescent="0.2">
      <c r="A33" s="325">
        <v>18010000</v>
      </c>
      <c r="B33" s="326" t="s">
        <v>465</v>
      </c>
      <c r="C33" s="303">
        <v>19981968</v>
      </c>
      <c r="D33" s="327">
        <v>19981968</v>
      </c>
      <c r="E33" s="327">
        <v>0</v>
      </c>
      <c r="F33" s="327">
        <v>0</v>
      </c>
    </row>
    <row r="34" spans="1:6" ht="56.25" customHeight="1" x14ac:dyDescent="0.2">
      <c r="A34" s="328">
        <v>18010100</v>
      </c>
      <c r="B34" s="329" t="s">
        <v>464</v>
      </c>
      <c r="C34" s="304">
        <v>36900</v>
      </c>
      <c r="D34" s="330">
        <v>36900</v>
      </c>
      <c r="E34" s="330">
        <v>0</v>
      </c>
      <c r="F34" s="330">
        <v>0</v>
      </c>
    </row>
    <row r="35" spans="1:6" ht="53.25" customHeight="1" x14ac:dyDescent="0.2">
      <c r="A35" s="328">
        <v>18010200</v>
      </c>
      <c r="B35" s="329" t="s">
        <v>463</v>
      </c>
      <c r="C35" s="304">
        <v>160000</v>
      </c>
      <c r="D35" s="330">
        <v>160000</v>
      </c>
      <c r="E35" s="330">
        <v>0</v>
      </c>
      <c r="F35" s="330">
        <v>0</v>
      </c>
    </row>
    <row r="36" spans="1:6" ht="52.5" customHeight="1" x14ac:dyDescent="0.2">
      <c r="A36" s="328">
        <v>18010300</v>
      </c>
      <c r="B36" s="329" t="s">
        <v>462</v>
      </c>
      <c r="C36" s="304">
        <v>625000</v>
      </c>
      <c r="D36" s="330">
        <v>625000</v>
      </c>
      <c r="E36" s="330">
        <v>0</v>
      </c>
      <c r="F36" s="330">
        <v>0</v>
      </c>
    </row>
    <row r="37" spans="1:6" ht="52.5" customHeight="1" x14ac:dyDescent="0.2">
      <c r="A37" s="328">
        <v>18010400</v>
      </c>
      <c r="B37" s="329" t="s">
        <v>461</v>
      </c>
      <c r="C37" s="304">
        <v>1846000</v>
      </c>
      <c r="D37" s="330">
        <v>1846000</v>
      </c>
      <c r="E37" s="330">
        <v>0</v>
      </c>
      <c r="F37" s="330">
        <v>0</v>
      </c>
    </row>
    <row r="38" spans="1:6" ht="17.25" customHeight="1" x14ac:dyDescent="0.2">
      <c r="A38" s="328">
        <v>18010500</v>
      </c>
      <c r="B38" s="329" t="s">
        <v>460</v>
      </c>
      <c r="C38" s="304">
        <v>4913300</v>
      </c>
      <c r="D38" s="330">
        <v>4913300</v>
      </c>
      <c r="E38" s="330">
        <v>0</v>
      </c>
      <c r="F38" s="330">
        <v>0</v>
      </c>
    </row>
    <row r="39" spans="1:6" ht="16.5" customHeight="1" x14ac:dyDescent="0.2">
      <c r="A39" s="328">
        <v>18010600</v>
      </c>
      <c r="B39" s="329" t="s">
        <v>459</v>
      </c>
      <c r="C39" s="304">
        <v>10278168</v>
      </c>
      <c r="D39" s="330">
        <v>10278168</v>
      </c>
      <c r="E39" s="330">
        <v>0</v>
      </c>
      <c r="F39" s="330">
        <v>0</v>
      </c>
    </row>
    <row r="40" spans="1:6" ht="18.75" customHeight="1" x14ac:dyDescent="0.2">
      <c r="A40" s="328">
        <v>18010700</v>
      </c>
      <c r="B40" s="329" t="s">
        <v>458</v>
      </c>
      <c r="C40" s="304">
        <v>500000</v>
      </c>
      <c r="D40" s="330">
        <v>500000</v>
      </c>
      <c r="E40" s="330">
        <v>0</v>
      </c>
      <c r="F40" s="330">
        <v>0</v>
      </c>
    </row>
    <row r="41" spans="1:6" ht="15.75" customHeight="1" x14ac:dyDescent="0.2">
      <c r="A41" s="328">
        <v>18010900</v>
      </c>
      <c r="B41" s="329" t="s">
        <v>457</v>
      </c>
      <c r="C41" s="304">
        <v>1561800</v>
      </c>
      <c r="D41" s="330">
        <v>1561800</v>
      </c>
      <c r="E41" s="330">
        <v>0</v>
      </c>
      <c r="F41" s="330">
        <v>0</v>
      </c>
    </row>
    <row r="42" spans="1:6" ht="15" customHeight="1" x14ac:dyDescent="0.2">
      <c r="A42" s="328">
        <v>18011000</v>
      </c>
      <c r="B42" s="329" t="s">
        <v>456</v>
      </c>
      <c r="C42" s="304">
        <v>60800</v>
      </c>
      <c r="D42" s="330">
        <v>60800</v>
      </c>
      <c r="E42" s="330">
        <v>0</v>
      </c>
      <c r="F42" s="330">
        <v>0</v>
      </c>
    </row>
    <row r="43" spans="1:6" ht="17.25" customHeight="1" x14ac:dyDescent="0.2">
      <c r="A43" s="325">
        <v>18050000</v>
      </c>
      <c r="B43" s="326" t="s">
        <v>455</v>
      </c>
      <c r="C43" s="303">
        <v>18896736</v>
      </c>
      <c r="D43" s="327">
        <v>18896736</v>
      </c>
      <c r="E43" s="327">
        <v>0</v>
      </c>
      <c r="F43" s="327">
        <v>0</v>
      </c>
    </row>
    <row r="44" spans="1:6" ht="17.25" customHeight="1" x14ac:dyDescent="0.2">
      <c r="A44" s="328">
        <v>18050300</v>
      </c>
      <c r="B44" s="329" t="s">
        <v>454</v>
      </c>
      <c r="C44" s="304">
        <v>1013700</v>
      </c>
      <c r="D44" s="330">
        <v>1013700</v>
      </c>
      <c r="E44" s="330">
        <v>0</v>
      </c>
      <c r="F44" s="330">
        <v>0</v>
      </c>
    </row>
    <row r="45" spans="1:6" ht="19.5" customHeight="1" x14ac:dyDescent="0.2">
      <c r="A45" s="328">
        <v>18050400</v>
      </c>
      <c r="B45" s="329" t="s">
        <v>453</v>
      </c>
      <c r="C45" s="304">
        <v>12753036</v>
      </c>
      <c r="D45" s="330">
        <v>12753036</v>
      </c>
      <c r="E45" s="330">
        <v>0</v>
      </c>
      <c r="F45" s="330">
        <v>0</v>
      </c>
    </row>
    <row r="46" spans="1:6" ht="69" customHeight="1" x14ac:dyDescent="0.2">
      <c r="A46" s="328">
        <v>18050500</v>
      </c>
      <c r="B46" s="329" t="s">
        <v>452</v>
      </c>
      <c r="C46" s="304">
        <v>5130000</v>
      </c>
      <c r="D46" s="330">
        <v>5130000</v>
      </c>
      <c r="E46" s="330">
        <v>0</v>
      </c>
      <c r="F46" s="330">
        <v>0</v>
      </c>
    </row>
    <row r="47" spans="1:6" ht="23.25" customHeight="1" x14ac:dyDescent="0.2">
      <c r="A47" s="325">
        <v>19000000</v>
      </c>
      <c r="B47" s="326" t="s">
        <v>451</v>
      </c>
      <c r="C47" s="303">
        <v>80000</v>
      </c>
      <c r="D47" s="327">
        <v>0</v>
      </c>
      <c r="E47" s="327">
        <v>80000</v>
      </c>
      <c r="F47" s="327">
        <v>0</v>
      </c>
    </row>
    <row r="48" spans="1:6" ht="21.75" customHeight="1" x14ac:dyDescent="0.2">
      <c r="A48" s="325">
        <v>19010000</v>
      </c>
      <c r="B48" s="326" t="s">
        <v>450</v>
      </c>
      <c r="C48" s="303">
        <v>80000</v>
      </c>
      <c r="D48" s="327">
        <v>0</v>
      </c>
      <c r="E48" s="327">
        <v>80000</v>
      </c>
      <c r="F48" s="327">
        <v>0</v>
      </c>
    </row>
    <row r="49" spans="1:6" ht="71.25" customHeight="1" x14ac:dyDescent="0.2">
      <c r="A49" s="328">
        <v>19010100</v>
      </c>
      <c r="B49" s="329" t="s">
        <v>449</v>
      </c>
      <c r="C49" s="304">
        <v>18500</v>
      </c>
      <c r="D49" s="330">
        <v>0</v>
      </c>
      <c r="E49" s="330">
        <v>18500</v>
      </c>
      <c r="F49" s="330">
        <v>0</v>
      </c>
    </row>
    <row r="50" spans="1:6" ht="52.5" customHeight="1" x14ac:dyDescent="0.2">
      <c r="A50" s="328">
        <v>19010300</v>
      </c>
      <c r="B50" s="329" t="s">
        <v>448</v>
      </c>
      <c r="C50" s="304">
        <v>61500</v>
      </c>
      <c r="D50" s="330">
        <v>0</v>
      </c>
      <c r="E50" s="330">
        <v>61500</v>
      </c>
      <c r="F50" s="330">
        <v>0</v>
      </c>
    </row>
    <row r="51" spans="1:6" ht="18" customHeight="1" x14ac:dyDescent="0.2">
      <c r="A51" s="325">
        <v>20000000</v>
      </c>
      <c r="B51" s="326" t="s">
        <v>447</v>
      </c>
      <c r="C51" s="303">
        <v>3673074</v>
      </c>
      <c r="D51" s="327">
        <v>1256987</v>
      </c>
      <c r="E51" s="327">
        <v>2416087</v>
      </c>
      <c r="F51" s="327">
        <v>0</v>
      </c>
    </row>
    <row r="52" spans="1:6" ht="29.25" customHeight="1" x14ac:dyDescent="0.2">
      <c r="A52" s="325">
        <v>21000000</v>
      </c>
      <c r="B52" s="326" t="s">
        <v>446</v>
      </c>
      <c r="C52" s="303">
        <v>87539</v>
      </c>
      <c r="D52" s="327">
        <v>74167</v>
      </c>
      <c r="E52" s="327">
        <v>13372</v>
      </c>
      <c r="F52" s="327">
        <v>0</v>
      </c>
    </row>
    <row r="53" spans="1:6" ht="23.25" customHeight="1" x14ac:dyDescent="0.2">
      <c r="A53" s="325">
        <v>21080000</v>
      </c>
      <c r="B53" s="326" t="s">
        <v>430</v>
      </c>
      <c r="C53" s="303">
        <v>74167</v>
      </c>
      <c r="D53" s="327">
        <v>74167</v>
      </c>
      <c r="E53" s="327">
        <v>0</v>
      </c>
      <c r="F53" s="327">
        <v>0</v>
      </c>
    </row>
    <row r="54" spans="1:6" ht="24.75" customHeight="1" x14ac:dyDescent="0.2">
      <c r="A54" s="328">
        <v>21081100</v>
      </c>
      <c r="B54" s="329" t="s">
        <v>445</v>
      </c>
      <c r="C54" s="304">
        <v>467</v>
      </c>
      <c r="D54" s="330">
        <v>467</v>
      </c>
      <c r="E54" s="330">
        <v>0</v>
      </c>
      <c r="F54" s="330">
        <v>0</v>
      </c>
    </row>
    <row r="55" spans="1:6" ht="57.75" customHeight="1" x14ac:dyDescent="0.2">
      <c r="A55" s="328">
        <v>21081500</v>
      </c>
      <c r="B55" s="329" t="s">
        <v>444</v>
      </c>
      <c r="C55" s="304">
        <v>73700</v>
      </c>
      <c r="D55" s="330">
        <v>73700</v>
      </c>
      <c r="E55" s="330">
        <v>0</v>
      </c>
      <c r="F55" s="330">
        <v>0</v>
      </c>
    </row>
    <row r="56" spans="1:6" ht="43.5" customHeight="1" x14ac:dyDescent="0.2">
      <c r="A56" s="328">
        <v>21110000</v>
      </c>
      <c r="B56" s="329" t="s">
        <v>443</v>
      </c>
      <c r="C56" s="304">
        <v>13372</v>
      </c>
      <c r="D56" s="330">
        <v>0</v>
      </c>
      <c r="E56" s="330">
        <v>13372</v>
      </c>
      <c r="F56" s="330">
        <v>0</v>
      </c>
    </row>
    <row r="57" spans="1:6" ht="25.5" x14ac:dyDescent="0.2">
      <c r="A57" s="325">
        <v>22000000</v>
      </c>
      <c r="B57" s="326" t="s">
        <v>442</v>
      </c>
      <c r="C57" s="303">
        <v>1018760</v>
      </c>
      <c r="D57" s="327">
        <v>1018760</v>
      </c>
      <c r="E57" s="327">
        <v>0</v>
      </c>
      <c r="F57" s="327">
        <v>0</v>
      </c>
    </row>
    <row r="58" spans="1:6" ht="24.75" customHeight="1" x14ac:dyDescent="0.2">
      <c r="A58" s="325">
        <v>22010000</v>
      </c>
      <c r="B58" s="326" t="s">
        <v>441</v>
      </c>
      <c r="C58" s="303">
        <v>929500</v>
      </c>
      <c r="D58" s="327">
        <v>929500</v>
      </c>
      <c r="E58" s="327">
        <v>0</v>
      </c>
      <c r="F58" s="327">
        <v>0</v>
      </c>
    </row>
    <row r="59" spans="1:6" ht="50.25" customHeight="1" x14ac:dyDescent="0.2">
      <c r="A59" s="328">
        <v>22010300</v>
      </c>
      <c r="B59" s="329" t="s">
        <v>440</v>
      </c>
      <c r="C59" s="304">
        <v>12000</v>
      </c>
      <c r="D59" s="330">
        <v>12000</v>
      </c>
      <c r="E59" s="330">
        <v>0</v>
      </c>
      <c r="F59" s="330">
        <v>0</v>
      </c>
    </row>
    <row r="60" spans="1:6" ht="22.5" customHeight="1" x14ac:dyDescent="0.2">
      <c r="A60" s="328">
        <v>22012500</v>
      </c>
      <c r="B60" s="329" t="s">
        <v>439</v>
      </c>
      <c r="C60" s="304">
        <v>617500</v>
      </c>
      <c r="D60" s="330">
        <v>617500</v>
      </c>
      <c r="E60" s="330">
        <v>0</v>
      </c>
      <c r="F60" s="330">
        <v>0</v>
      </c>
    </row>
    <row r="61" spans="1:6" ht="39.75" customHeight="1" x14ac:dyDescent="0.2">
      <c r="A61" s="328">
        <v>22012600</v>
      </c>
      <c r="B61" s="329" t="s">
        <v>438</v>
      </c>
      <c r="C61" s="304">
        <v>300000</v>
      </c>
      <c r="D61" s="330">
        <v>300000</v>
      </c>
      <c r="E61" s="330">
        <v>0</v>
      </c>
      <c r="F61" s="330">
        <v>0</v>
      </c>
    </row>
    <row r="62" spans="1:6" ht="38.25" x14ac:dyDescent="0.2">
      <c r="A62" s="325">
        <v>22080000</v>
      </c>
      <c r="B62" s="326" t="s">
        <v>437</v>
      </c>
      <c r="C62" s="303">
        <v>28000</v>
      </c>
      <c r="D62" s="327">
        <v>28000</v>
      </c>
      <c r="E62" s="327">
        <v>0</v>
      </c>
      <c r="F62" s="327">
        <v>0</v>
      </c>
    </row>
    <row r="63" spans="1:6" ht="53.25" customHeight="1" x14ac:dyDescent="0.2">
      <c r="A63" s="328">
        <v>22080400</v>
      </c>
      <c r="B63" s="329" t="s">
        <v>436</v>
      </c>
      <c r="C63" s="304">
        <v>28000</v>
      </c>
      <c r="D63" s="330">
        <v>28000</v>
      </c>
      <c r="E63" s="330">
        <v>0</v>
      </c>
      <c r="F63" s="330">
        <v>0</v>
      </c>
    </row>
    <row r="64" spans="1:6" ht="21" customHeight="1" x14ac:dyDescent="0.2">
      <c r="A64" s="325">
        <v>22090000</v>
      </c>
      <c r="B64" s="326" t="s">
        <v>435</v>
      </c>
      <c r="C64" s="303">
        <v>60000</v>
      </c>
      <c r="D64" s="327">
        <v>60000</v>
      </c>
      <c r="E64" s="327">
        <v>0</v>
      </c>
      <c r="F64" s="327">
        <v>0</v>
      </c>
    </row>
    <row r="65" spans="1:6" ht="55.5" customHeight="1" x14ac:dyDescent="0.2">
      <c r="A65" s="328">
        <v>22090100</v>
      </c>
      <c r="B65" s="329" t="s">
        <v>434</v>
      </c>
      <c r="C65" s="304">
        <v>50000</v>
      </c>
      <c r="D65" s="330">
        <v>50000</v>
      </c>
      <c r="E65" s="330">
        <v>0</v>
      </c>
      <c r="F65" s="330">
        <v>0</v>
      </c>
    </row>
    <row r="66" spans="1:6" ht="44.25" customHeight="1" x14ac:dyDescent="0.2">
      <c r="A66" s="328">
        <v>22090400</v>
      </c>
      <c r="B66" s="329" t="s">
        <v>433</v>
      </c>
      <c r="C66" s="304">
        <v>10000</v>
      </c>
      <c r="D66" s="330">
        <v>10000</v>
      </c>
      <c r="E66" s="330">
        <v>0</v>
      </c>
      <c r="F66" s="330">
        <v>0</v>
      </c>
    </row>
    <row r="67" spans="1:6" ht="84.75" customHeight="1" x14ac:dyDescent="0.2">
      <c r="A67" s="328">
        <v>22130000</v>
      </c>
      <c r="B67" s="329" t="s">
        <v>432</v>
      </c>
      <c r="C67" s="304">
        <v>1260</v>
      </c>
      <c r="D67" s="330">
        <v>1260</v>
      </c>
      <c r="E67" s="330">
        <v>0</v>
      </c>
      <c r="F67" s="330">
        <v>0</v>
      </c>
    </row>
    <row r="68" spans="1:6" ht="21" customHeight="1" x14ac:dyDescent="0.2">
      <c r="A68" s="325">
        <v>24000000</v>
      </c>
      <c r="B68" s="326" t="s">
        <v>431</v>
      </c>
      <c r="C68" s="303">
        <v>164060</v>
      </c>
      <c r="D68" s="327">
        <v>164060</v>
      </c>
      <c r="E68" s="327">
        <v>0</v>
      </c>
      <c r="F68" s="327">
        <v>0</v>
      </c>
    </row>
    <row r="69" spans="1:6" ht="21.75" customHeight="1" x14ac:dyDescent="0.2">
      <c r="A69" s="325">
        <v>24060000</v>
      </c>
      <c r="B69" s="326" t="s">
        <v>430</v>
      </c>
      <c r="C69" s="303">
        <v>164060</v>
      </c>
      <c r="D69" s="327">
        <v>164060</v>
      </c>
      <c r="E69" s="327">
        <v>0</v>
      </c>
      <c r="F69" s="327">
        <v>0</v>
      </c>
    </row>
    <row r="70" spans="1:6" ht="22.5" customHeight="1" x14ac:dyDescent="0.2">
      <c r="A70" s="328">
        <v>24060300</v>
      </c>
      <c r="B70" s="329" t="s">
        <v>430</v>
      </c>
      <c r="C70" s="304">
        <v>43680</v>
      </c>
      <c r="D70" s="330">
        <v>43680</v>
      </c>
      <c r="E70" s="330">
        <v>0</v>
      </c>
      <c r="F70" s="330">
        <v>0</v>
      </c>
    </row>
    <row r="71" spans="1:6" ht="74.25" customHeight="1" x14ac:dyDescent="0.2">
      <c r="A71" s="328">
        <v>24062200</v>
      </c>
      <c r="B71" s="329" t="s">
        <v>429</v>
      </c>
      <c r="C71" s="304">
        <v>120380</v>
      </c>
      <c r="D71" s="330">
        <v>120380</v>
      </c>
      <c r="E71" s="330">
        <v>0</v>
      </c>
      <c r="F71" s="330">
        <v>0</v>
      </c>
    </row>
    <row r="72" spans="1:6" ht="19.5" customHeight="1" x14ac:dyDescent="0.2">
      <c r="A72" s="325">
        <v>25000000</v>
      </c>
      <c r="B72" s="326" t="s">
        <v>428</v>
      </c>
      <c r="C72" s="303">
        <v>2402715</v>
      </c>
      <c r="D72" s="327">
        <v>0</v>
      </c>
      <c r="E72" s="327">
        <v>2402715</v>
      </c>
      <c r="F72" s="327">
        <v>0</v>
      </c>
    </row>
    <row r="73" spans="1:6" ht="45.75" customHeight="1" x14ac:dyDescent="0.2">
      <c r="A73" s="325">
        <v>25010000</v>
      </c>
      <c r="B73" s="326" t="s">
        <v>427</v>
      </c>
      <c r="C73" s="303">
        <v>2402715</v>
      </c>
      <c r="D73" s="327">
        <v>0</v>
      </c>
      <c r="E73" s="327">
        <v>2402715</v>
      </c>
      <c r="F73" s="327">
        <v>0</v>
      </c>
    </row>
    <row r="74" spans="1:6" ht="34.5" customHeight="1" x14ac:dyDescent="0.2">
      <c r="A74" s="328">
        <v>25010100</v>
      </c>
      <c r="B74" s="329" t="s">
        <v>426</v>
      </c>
      <c r="C74" s="304">
        <v>2324400</v>
      </c>
      <c r="D74" s="330">
        <v>0</v>
      </c>
      <c r="E74" s="330">
        <v>2324400</v>
      </c>
      <c r="F74" s="330">
        <v>0</v>
      </c>
    </row>
    <row r="75" spans="1:6" ht="15.75" customHeight="1" x14ac:dyDescent="0.2">
      <c r="A75" s="328">
        <v>25010300</v>
      </c>
      <c r="B75" s="329" t="s">
        <v>425</v>
      </c>
      <c r="C75" s="304">
        <v>78315</v>
      </c>
      <c r="D75" s="330">
        <v>0</v>
      </c>
      <c r="E75" s="330">
        <v>78315</v>
      </c>
      <c r="F75" s="330">
        <v>0</v>
      </c>
    </row>
    <row r="76" spans="1:6" ht="24" customHeight="1" x14ac:dyDescent="0.2">
      <c r="A76" s="325">
        <v>30000000</v>
      </c>
      <c r="B76" s="326" t="s">
        <v>424</v>
      </c>
      <c r="C76" s="303">
        <v>116600</v>
      </c>
      <c r="D76" s="327">
        <v>0</v>
      </c>
      <c r="E76" s="327">
        <v>116600</v>
      </c>
      <c r="F76" s="327">
        <v>116600</v>
      </c>
    </row>
    <row r="77" spans="1:6" ht="31.5" customHeight="1" x14ac:dyDescent="0.2">
      <c r="A77" s="325">
        <v>33000000</v>
      </c>
      <c r="B77" s="326" t="s">
        <v>423</v>
      </c>
      <c r="C77" s="303">
        <v>116600</v>
      </c>
      <c r="D77" s="327">
        <v>0</v>
      </c>
      <c r="E77" s="327">
        <v>116600</v>
      </c>
      <c r="F77" s="327">
        <v>116600</v>
      </c>
    </row>
    <row r="78" spans="1:6" ht="20.25" customHeight="1" x14ac:dyDescent="0.2">
      <c r="A78" s="325">
        <v>33010000</v>
      </c>
      <c r="B78" s="326" t="s">
        <v>422</v>
      </c>
      <c r="C78" s="303">
        <v>116600</v>
      </c>
      <c r="D78" s="327">
        <v>0</v>
      </c>
      <c r="E78" s="327">
        <v>116600</v>
      </c>
      <c r="F78" s="327">
        <v>116600</v>
      </c>
    </row>
    <row r="79" spans="1:6" ht="73.5" customHeight="1" x14ac:dyDescent="0.2">
      <c r="A79" s="328">
        <v>33010100</v>
      </c>
      <c r="B79" s="329" t="s">
        <v>421</v>
      </c>
      <c r="C79" s="304">
        <v>116600</v>
      </c>
      <c r="D79" s="330">
        <v>0</v>
      </c>
      <c r="E79" s="330">
        <v>116600</v>
      </c>
      <c r="F79" s="330">
        <v>116600</v>
      </c>
    </row>
    <row r="80" spans="1:6" ht="26.25" customHeight="1" x14ac:dyDescent="0.2">
      <c r="A80" s="305"/>
      <c r="B80" s="306" t="s">
        <v>420</v>
      </c>
      <c r="C80" s="303">
        <v>86102178</v>
      </c>
      <c r="D80" s="303">
        <v>83489491</v>
      </c>
      <c r="E80" s="303">
        <v>2612687</v>
      </c>
      <c r="F80" s="303">
        <v>116600</v>
      </c>
    </row>
    <row r="81" spans="1:6" ht="22.5" customHeight="1" x14ac:dyDescent="0.2">
      <c r="A81" s="325">
        <v>40000000</v>
      </c>
      <c r="B81" s="326" t="s">
        <v>419</v>
      </c>
      <c r="C81" s="303">
        <v>84168767</v>
      </c>
      <c r="D81" s="327">
        <v>79909767</v>
      </c>
      <c r="E81" s="327">
        <v>4259000</v>
      </c>
      <c r="F81" s="327">
        <v>0</v>
      </c>
    </row>
    <row r="82" spans="1:6" ht="30" customHeight="1" x14ac:dyDescent="0.2">
      <c r="A82" s="325">
        <v>41000000</v>
      </c>
      <c r="B82" s="326" t="s">
        <v>418</v>
      </c>
      <c r="C82" s="303">
        <v>84168767</v>
      </c>
      <c r="D82" s="327">
        <v>79909767</v>
      </c>
      <c r="E82" s="327">
        <v>4259000</v>
      </c>
      <c r="F82" s="327">
        <v>0</v>
      </c>
    </row>
    <row r="83" spans="1:6" ht="27.75" customHeight="1" x14ac:dyDescent="0.2">
      <c r="A83" s="325">
        <v>41020000</v>
      </c>
      <c r="B83" s="326" t="s">
        <v>417</v>
      </c>
      <c r="C83" s="303">
        <v>6500900</v>
      </c>
      <c r="D83" s="327">
        <v>6500900</v>
      </c>
      <c r="E83" s="327">
        <v>0</v>
      </c>
      <c r="F83" s="327">
        <v>0</v>
      </c>
    </row>
    <row r="84" spans="1:6" ht="24.75" customHeight="1" x14ac:dyDescent="0.2">
      <c r="A84" s="328">
        <v>41020100</v>
      </c>
      <c r="B84" s="329" t="s">
        <v>416</v>
      </c>
      <c r="C84" s="304">
        <v>6500900</v>
      </c>
      <c r="D84" s="330">
        <v>6500900</v>
      </c>
      <c r="E84" s="330">
        <v>0</v>
      </c>
      <c r="F84" s="330">
        <v>0</v>
      </c>
    </row>
    <row r="85" spans="1:6" ht="30.75" customHeight="1" x14ac:dyDescent="0.2">
      <c r="A85" s="325">
        <v>41030000</v>
      </c>
      <c r="B85" s="326" t="s">
        <v>415</v>
      </c>
      <c r="C85" s="303">
        <v>62059097</v>
      </c>
      <c r="D85" s="327">
        <v>62059097</v>
      </c>
      <c r="E85" s="327">
        <v>0</v>
      </c>
      <c r="F85" s="327">
        <v>0</v>
      </c>
    </row>
    <row r="86" spans="1:6" ht="44.25" customHeight="1" x14ac:dyDescent="0.2">
      <c r="A86" s="328">
        <v>41033200</v>
      </c>
      <c r="B86" s="329" t="s">
        <v>414</v>
      </c>
      <c r="C86" s="304">
        <v>4279400</v>
      </c>
      <c r="D86" s="330">
        <v>4279400</v>
      </c>
      <c r="E86" s="330">
        <v>0</v>
      </c>
      <c r="F86" s="330">
        <v>0</v>
      </c>
    </row>
    <row r="87" spans="1:6" ht="32.25" customHeight="1" x14ac:dyDescent="0.2">
      <c r="A87" s="328">
        <v>41033900</v>
      </c>
      <c r="B87" s="329" t="s">
        <v>413</v>
      </c>
      <c r="C87" s="304">
        <v>42207700</v>
      </c>
      <c r="D87" s="330">
        <v>42207700</v>
      </c>
      <c r="E87" s="330">
        <v>0</v>
      </c>
      <c r="F87" s="330">
        <v>0</v>
      </c>
    </row>
    <row r="88" spans="1:6" ht="27.75" customHeight="1" x14ac:dyDescent="0.2">
      <c r="A88" s="328">
        <v>41034200</v>
      </c>
      <c r="B88" s="329" t="s">
        <v>412</v>
      </c>
      <c r="C88" s="304">
        <v>13524300</v>
      </c>
      <c r="D88" s="330">
        <v>13524300</v>
      </c>
      <c r="E88" s="330">
        <v>0</v>
      </c>
      <c r="F88" s="330">
        <v>0</v>
      </c>
    </row>
    <row r="89" spans="1:6" ht="54.75" customHeight="1" x14ac:dyDescent="0.2">
      <c r="A89" s="328">
        <v>41034500</v>
      </c>
      <c r="B89" s="329" t="s">
        <v>411</v>
      </c>
      <c r="C89" s="304">
        <v>2047697</v>
      </c>
      <c r="D89" s="330">
        <v>2047697</v>
      </c>
      <c r="E89" s="330">
        <v>0</v>
      </c>
      <c r="F89" s="330">
        <v>0</v>
      </c>
    </row>
    <row r="90" spans="1:6" ht="30.75" customHeight="1" x14ac:dyDescent="0.2">
      <c r="A90" s="325">
        <v>41040000</v>
      </c>
      <c r="B90" s="326" t="s">
        <v>410</v>
      </c>
      <c r="C90" s="303">
        <v>5520000</v>
      </c>
      <c r="D90" s="327">
        <v>5520000</v>
      </c>
      <c r="E90" s="327">
        <v>0</v>
      </c>
      <c r="F90" s="327">
        <v>0</v>
      </c>
    </row>
    <row r="91" spans="1:6" ht="69.75" customHeight="1" x14ac:dyDescent="0.2">
      <c r="A91" s="328">
        <v>41040200</v>
      </c>
      <c r="B91" s="329" t="s">
        <v>409</v>
      </c>
      <c r="C91" s="304">
        <v>5520000</v>
      </c>
      <c r="D91" s="330">
        <v>5520000</v>
      </c>
      <c r="E91" s="330">
        <v>0</v>
      </c>
      <c r="F91" s="330">
        <v>0</v>
      </c>
    </row>
    <row r="92" spans="1:6" ht="29.25" customHeight="1" x14ac:dyDescent="0.2">
      <c r="A92" s="325">
        <v>41050000</v>
      </c>
      <c r="B92" s="326" t="s">
        <v>408</v>
      </c>
      <c r="C92" s="303">
        <v>10088770</v>
      </c>
      <c r="D92" s="327">
        <v>5829770</v>
      </c>
      <c r="E92" s="327">
        <v>4259000</v>
      </c>
      <c r="F92" s="327">
        <v>0</v>
      </c>
    </row>
    <row r="93" spans="1:6" ht="42.75" customHeight="1" x14ac:dyDescent="0.2">
      <c r="A93" s="328">
        <v>41051000</v>
      </c>
      <c r="B93" s="329" t="s">
        <v>238</v>
      </c>
      <c r="C93" s="304">
        <v>743000</v>
      </c>
      <c r="D93" s="330">
        <v>743000</v>
      </c>
      <c r="E93" s="330">
        <v>0</v>
      </c>
      <c r="F93" s="330">
        <v>0</v>
      </c>
    </row>
    <row r="94" spans="1:6" ht="42" customHeight="1" x14ac:dyDescent="0.2">
      <c r="A94" s="328">
        <v>41051100</v>
      </c>
      <c r="B94" s="329" t="s">
        <v>255</v>
      </c>
      <c r="C94" s="304">
        <v>1776350</v>
      </c>
      <c r="D94" s="330">
        <v>1776350</v>
      </c>
      <c r="E94" s="330">
        <v>0</v>
      </c>
      <c r="F94" s="330">
        <v>0</v>
      </c>
    </row>
    <row r="95" spans="1:6" ht="55.5" customHeight="1" x14ac:dyDescent="0.2">
      <c r="A95" s="328">
        <v>41051200</v>
      </c>
      <c r="B95" s="329" t="s">
        <v>239</v>
      </c>
      <c r="C95" s="304">
        <v>557667</v>
      </c>
      <c r="D95" s="330">
        <v>557667</v>
      </c>
      <c r="E95" s="330">
        <v>0</v>
      </c>
      <c r="F95" s="330">
        <v>0</v>
      </c>
    </row>
    <row r="96" spans="1:6" ht="58.5" customHeight="1" x14ac:dyDescent="0.2">
      <c r="A96" s="328">
        <v>41051400</v>
      </c>
      <c r="B96" s="329" t="s">
        <v>351</v>
      </c>
      <c r="C96" s="304">
        <v>566479</v>
      </c>
      <c r="D96" s="330">
        <v>566479</v>
      </c>
      <c r="E96" s="330">
        <v>0</v>
      </c>
      <c r="F96" s="330">
        <v>0</v>
      </c>
    </row>
    <row r="97" spans="1:6" ht="30.75" customHeight="1" x14ac:dyDescent="0.2">
      <c r="A97" s="328">
        <v>41053600</v>
      </c>
      <c r="B97" s="329" t="s">
        <v>352</v>
      </c>
      <c r="C97" s="304">
        <v>4259000</v>
      </c>
      <c r="D97" s="330">
        <v>0</v>
      </c>
      <c r="E97" s="330">
        <v>4259000</v>
      </c>
      <c r="F97" s="330">
        <v>0</v>
      </c>
    </row>
    <row r="98" spans="1:6" ht="18.75" customHeight="1" x14ac:dyDescent="0.2">
      <c r="A98" s="328">
        <v>41053900</v>
      </c>
      <c r="B98" s="329" t="s">
        <v>7</v>
      </c>
      <c r="C98" s="304">
        <v>308351</v>
      </c>
      <c r="D98" s="330">
        <v>308351</v>
      </c>
      <c r="E98" s="330">
        <v>0</v>
      </c>
      <c r="F98" s="330">
        <v>0</v>
      </c>
    </row>
    <row r="99" spans="1:6" ht="59.25" customHeight="1" x14ac:dyDescent="0.2">
      <c r="A99" s="328">
        <v>41054300</v>
      </c>
      <c r="B99" s="329" t="s">
        <v>370</v>
      </c>
      <c r="C99" s="304">
        <v>1877923</v>
      </c>
      <c r="D99" s="330">
        <v>1877923</v>
      </c>
      <c r="E99" s="330">
        <v>0</v>
      </c>
      <c r="F99" s="330">
        <v>0</v>
      </c>
    </row>
    <row r="100" spans="1:6" ht="26.25" customHeight="1" x14ac:dyDescent="0.2">
      <c r="A100" s="307" t="s">
        <v>8</v>
      </c>
      <c r="B100" s="306" t="s">
        <v>407</v>
      </c>
      <c r="C100" s="303">
        <v>170270945</v>
      </c>
      <c r="D100" s="303">
        <v>163399258</v>
      </c>
      <c r="E100" s="303">
        <v>6871687</v>
      </c>
      <c r="F100" s="303">
        <v>116600</v>
      </c>
    </row>
    <row r="101" spans="1:6" ht="18" customHeight="1" x14ac:dyDescent="0.2"/>
    <row r="103" spans="1:6" ht="15.75" x14ac:dyDescent="0.25">
      <c r="B103" s="308" t="s">
        <v>9</v>
      </c>
      <c r="C103" s="309"/>
      <c r="D103" s="309"/>
      <c r="E103" s="308" t="s">
        <v>10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0" workbookViewId="0">
      <selection activeCell="B4" sqref="B4"/>
    </sheetView>
  </sheetViews>
  <sheetFormatPr defaultRowHeight="15" x14ac:dyDescent="0.25"/>
  <cols>
    <col min="1" max="1" width="11.28515625" style="281" customWidth="1"/>
    <col min="2" max="2" width="41" style="281" customWidth="1"/>
    <col min="3" max="3" width="14.7109375" style="281" customWidth="1"/>
    <col min="4" max="6" width="14.140625" style="281" customWidth="1"/>
    <col min="7" max="7" width="9.5703125" style="281" bestFit="1" customWidth="1"/>
    <col min="8" max="16384" width="9.140625" style="281"/>
  </cols>
  <sheetData>
    <row r="1" spans="1:6" ht="24.75" customHeight="1" x14ac:dyDescent="0.25">
      <c r="D1" s="285" t="s">
        <v>19</v>
      </c>
      <c r="E1" s="285"/>
      <c r="F1" s="285"/>
    </row>
    <row r="2" spans="1:6" ht="41.25" customHeight="1" x14ac:dyDescent="0.25">
      <c r="D2" s="340" t="s">
        <v>490</v>
      </c>
      <c r="E2" s="341"/>
      <c r="F2" s="341"/>
    </row>
    <row r="3" spans="1:6" hidden="1" x14ac:dyDescent="0.25">
      <c r="D3" s="341"/>
      <c r="E3" s="341"/>
      <c r="F3" s="341"/>
    </row>
    <row r="4" spans="1:6" x14ac:dyDescent="0.25">
      <c r="B4" s="286"/>
    </row>
    <row r="5" spans="1:6" ht="25.5" customHeight="1" x14ac:dyDescent="0.3">
      <c r="A5" s="342" t="s">
        <v>398</v>
      </c>
      <c r="B5" s="343"/>
      <c r="C5" s="343"/>
      <c r="D5" s="343"/>
      <c r="E5" s="343"/>
      <c r="F5" s="343"/>
    </row>
    <row r="6" spans="1:6" x14ac:dyDescent="0.25">
      <c r="F6" s="282" t="s">
        <v>0</v>
      </c>
    </row>
    <row r="7" spans="1:6" x14ac:dyDescent="0.25">
      <c r="A7" s="344" t="s">
        <v>1</v>
      </c>
      <c r="B7" s="344" t="s">
        <v>18</v>
      </c>
      <c r="C7" s="345" t="s">
        <v>2</v>
      </c>
      <c r="D7" s="344" t="s">
        <v>3</v>
      </c>
      <c r="E7" s="344" t="s">
        <v>4</v>
      </c>
      <c r="F7" s="344"/>
    </row>
    <row r="8" spans="1:6" x14ac:dyDescent="0.25">
      <c r="A8" s="344"/>
      <c r="B8" s="344"/>
      <c r="C8" s="345"/>
      <c r="D8" s="344"/>
      <c r="E8" s="344" t="s">
        <v>5</v>
      </c>
      <c r="F8" s="344" t="s">
        <v>6</v>
      </c>
    </row>
    <row r="9" spans="1:6" x14ac:dyDescent="0.25">
      <c r="A9" s="344"/>
      <c r="B9" s="344"/>
      <c r="C9" s="345"/>
      <c r="D9" s="344"/>
      <c r="E9" s="344"/>
      <c r="F9" s="344"/>
    </row>
    <row r="10" spans="1:6" x14ac:dyDescent="0.25">
      <c r="A10" s="283">
        <v>1</v>
      </c>
      <c r="B10" s="283">
        <v>2</v>
      </c>
      <c r="C10" s="295">
        <v>3</v>
      </c>
      <c r="D10" s="283">
        <v>4</v>
      </c>
      <c r="E10" s="283">
        <v>5</v>
      </c>
      <c r="F10" s="283">
        <v>6</v>
      </c>
    </row>
    <row r="11" spans="1:6" ht="21" customHeight="1" x14ac:dyDescent="0.25">
      <c r="A11" s="337" t="s">
        <v>17</v>
      </c>
      <c r="B11" s="338"/>
      <c r="C11" s="338"/>
      <c r="D11" s="338"/>
      <c r="E11" s="338"/>
      <c r="F11" s="339"/>
    </row>
    <row r="12" spans="1:6" x14ac:dyDescent="0.25">
      <c r="A12" s="287">
        <v>200000</v>
      </c>
      <c r="B12" s="288" t="s">
        <v>16</v>
      </c>
      <c r="C12" s="296">
        <v>13964030</v>
      </c>
      <c r="D12" s="289">
        <v>-16578804</v>
      </c>
      <c r="E12" s="289">
        <v>30542834</v>
      </c>
      <c r="F12" s="289">
        <v>30438556</v>
      </c>
    </row>
    <row r="13" spans="1:6" ht="30" x14ac:dyDescent="0.25">
      <c r="A13" s="287">
        <v>208000</v>
      </c>
      <c r="B13" s="288" t="s">
        <v>15</v>
      </c>
      <c r="C13" s="296">
        <v>13964030</v>
      </c>
      <c r="D13" s="289">
        <v>-16578804</v>
      </c>
      <c r="E13" s="289">
        <v>30542834</v>
      </c>
      <c r="F13" s="289">
        <v>30438556</v>
      </c>
    </row>
    <row r="14" spans="1:6" x14ac:dyDescent="0.25">
      <c r="A14" s="290">
        <v>208100</v>
      </c>
      <c r="B14" s="291" t="s">
        <v>244</v>
      </c>
      <c r="C14" s="297">
        <v>13964030</v>
      </c>
      <c r="D14" s="292">
        <v>5176646</v>
      </c>
      <c r="E14" s="292">
        <v>8787384</v>
      </c>
      <c r="F14" s="292">
        <v>8683106</v>
      </c>
    </row>
    <row r="15" spans="1:6" ht="45" x14ac:dyDescent="0.25">
      <c r="A15" s="290">
        <v>208400</v>
      </c>
      <c r="B15" s="291" t="s">
        <v>12</v>
      </c>
      <c r="C15" s="297">
        <f t="shared" ref="C15" si="0">D15+E15</f>
        <v>0</v>
      </c>
      <c r="D15" s="292">
        <v>-21755450</v>
      </c>
      <c r="E15" s="292">
        <v>21755450</v>
      </c>
      <c r="F15" s="292">
        <v>21755450</v>
      </c>
    </row>
    <row r="16" spans="1:6" x14ac:dyDescent="0.25">
      <c r="A16" s="298" t="s">
        <v>8</v>
      </c>
      <c r="B16" s="299" t="s">
        <v>11</v>
      </c>
      <c r="C16" s="296">
        <v>13964030</v>
      </c>
      <c r="D16" s="296">
        <v>-16578804</v>
      </c>
      <c r="E16" s="296">
        <v>30542834</v>
      </c>
      <c r="F16" s="296">
        <v>30438556</v>
      </c>
    </row>
    <row r="17" spans="1:7" ht="21" customHeight="1" x14ac:dyDescent="0.25">
      <c r="A17" s="337" t="s">
        <v>399</v>
      </c>
      <c r="B17" s="338"/>
      <c r="C17" s="338"/>
      <c r="D17" s="338"/>
      <c r="E17" s="338"/>
      <c r="F17" s="339"/>
    </row>
    <row r="18" spans="1:7" x14ac:dyDescent="0.25">
      <c r="A18" s="287">
        <v>600000</v>
      </c>
      <c r="B18" s="288" t="s">
        <v>14</v>
      </c>
      <c r="C18" s="296">
        <v>13964030</v>
      </c>
      <c r="D18" s="289">
        <v>-16578804</v>
      </c>
      <c r="E18" s="289">
        <v>30542834</v>
      </c>
      <c r="F18" s="289">
        <v>30438556</v>
      </c>
    </row>
    <row r="19" spans="1:7" x14ac:dyDescent="0.25">
      <c r="A19" s="287">
        <v>602000</v>
      </c>
      <c r="B19" s="288" t="s">
        <v>13</v>
      </c>
      <c r="C19" s="296">
        <v>13964030</v>
      </c>
      <c r="D19" s="289">
        <v>-16578804</v>
      </c>
      <c r="E19" s="289">
        <v>30542834</v>
      </c>
      <c r="F19" s="289">
        <v>30438556</v>
      </c>
    </row>
    <row r="20" spans="1:7" x14ac:dyDescent="0.25">
      <c r="A20" s="290">
        <v>602100</v>
      </c>
      <c r="B20" s="291" t="s">
        <v>244</v>
      </c>
      <c r="C20" s="297">
        <v>13964030</v>
      </c>
      <c r="D20" s="292">
        <v>5176646</v>
      </c>
      <c r="E20" s="292">
        <v>8787384</v>
      </c>
      <c r="F20" s="292">
        <v>8683106</v>
      </c>
      <c r="G20" s="310"/>
    </row>
    <row r="21" spans="1:7" ht="45" x14ac:dyDescent="0.25">
      <c r="A21" s="290">
        <v>602400</v>
      </c>
      <c r="B21" s="291" t="s">
        <v>12</v>
      </c>
      <c r="C21" s="297">
        <f t="shared" ref="C21:C23" si="1">D21+E21</f>
        <v>0</v>
      </c>
      <c r="D21" s="292">
        <v>-21755450</v>
      </c>
      <c r="E21" s="292">
        <v>21755450</v>
      </c>
      <c r="F21" s="292">
        <v>21755450</v>
      </c>
    </row>
    <row r="22" spans="1:7" ht="30" hidden="1" x14ac:dyDescent="0.25">
      <c r="A22" s="287">
        <v>603000</v>
      </c>
      <c r="B22" s="288" t="s">
        <v>400</v>
      </c>
      <c r="C22" s="296">
        <f t="shared" si="1"/>
        <v>0</v>
      </c>
      <c r="D22" s="289">
        <v>0</v>
      </c>
      <c r="E22" s="289">
        <v>0</v>
      </c>
      <c r="F22" s="289">
        <v>0</v>
      </c>
    </row>
    <row r="23" spans="1:7" ht="30" hidden="1" x14ac:dyDescent="0.25">
      <c r="A23" s="290">
        <v>603000</v>
      </c>
      <c r="B23" s="291" t="s">
        <v>400</v>
      </c>
      <c r="C23" s="297">
        <f t="shared" si="1"/>
        <v>0</v>
      </c>
      <c r="D23" s="292">
        <v>0</v>
      </c>
      <c r="E23" s="292">
        <v>0</v>
      </c>
      <c r="F23" s="292">
        <v>0</v>
      </c>
    </row>
    <row r="24" spans="1:7" ht="20.25" customHeight="1" x14ac:dyDescent="0.25">
      <c r="A24" s="298" t="s">
        <v>8</v>
      </c>
      <c r="B24" s="299" t="s">
        <v>11</v>
      </c>
      <c r="C24" s="296">
        <v>13964030</v>
      </c>
      <c r="D24" s="296">
        <v>-16578804</v>
      </c>
      <c r="E24" s="296">
        <v>30542834</v>
      </c>
      <c r="F24" s="296">
        <v>30438556</v>
      </c>
    </row>
    <row r="27" spans="1:7" x14ac:dyDescent="0.25">
      <c r="B27" s="284" t="s">
        <v>9</v>
      </c>
      <c r="E27" s="284" t="s">
        <v>401</v>
      </c>
    </row>
  </sheetData>
  <mergeCells count="11">
    <mergeCell ref="A11:F11"/>
    <mergeCell ref="A17:F17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opLeftCell="B1" zoomScaleNormal="100" workbookViewId="0">
      <selection activeCell="C4" sqref="C4"/>
    </sheetView>
  </sheetViews>
  <sheetFormatPr defaultRowHeight="15" x14ac:dyDescent="0.25"/>
  <cols>
    <col min="1" max="3" width="12" style="281" customWidth="1"/>
    <col min="4" max="4" width="40.7109375" style="281" customWidth="1"/>
    <col min="5" max="16" width="13.7109375" style="281" customWidth="1"/>
    <col min="17" max="16384" width="9.140625" style="281"/>
  </cols>
  <sheetData>
    <row r="1" spans="1:16" x14ac:dyDescent="0.25">
      <c r="M1" s="281" t="s">
        <v>195</v>
      </c>
    </row>
    <row r="2" spans="1:16" x14ac:dyDescent="0.25">
      <c r="M2" s="346" t="s">
        <v>491</v>
      </c>
      <c r="N2" s="347"/>
      <c r="O2" s="347"/>
    </row>
    <row r="3" spans="1:16" ht="37.5" customHeight="1" x14ac:dyDescent="0.25">
      <c r="M3" s="347"/>
      <c r="N3" s="347"/>
      <c r="O3" s="347"/>
    </row>
    <row r="5" spans="1:16" x14ac:dyDescent="0.25">
      <c r="A5" s="348" t="s">
        <v>396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x14ac:dyDescent="0.25">
      <c r="A6" s="348" t="s">
        <v>397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</row>
    <row r="7" spans="1:16" x14ac:dyDescent="0.25">
      <c r="P7" s="282" t="s">
        <v>194</v>
      </c>
    </row>
    <row r="8" spans="1:16" x14ac:dyDescent="0.25">
      <c r="A8" s="350" t="s">
        <v>193</v>
      </c>
      <c r="B8" s="350" t="s">
        <v>192</v>
      </c>
      <c r="C8" s="350" t="s">
        <v>191</v>
      </c>
      <c r="D8" s="344" t="s">
        <v>243</v>
      </c>
      <c r="E8" s="344" t="s">
        <v>3</v>
      </c>
      <c r="F8" s="344"/>
      <c r="G8" s="344"/>
      <c r="H8" s="344"/>
      <c r="I8" s="344"/>
      <c r="J8" s="344" t="s">
        <v>4</v>
      </c>
      <c r="K8" s="344"/>
      <c r="L8" s="344"/>
      <c r="M8" s="344"/>
      <c r="N8" s="344"/>
      <c r="O8" s="344"/>
      <c r="P8" s="345" t="s">
        <v>190</v>
      </c>
    </row>
    <row r="9" spans="1:16" x14ac:dyDescent="0.25">
      <c r="A9" s="344"/>
      <c r="B9" s="344"/>
      <c r="C9" s="344"/>
      <c r="D9" s="344"/>
      <c r="E9" s="345" t="s">
        <v>5</v>
      </c>
      <c r="F9" s="344" t="s">
        <v>189</v>
      </c>
      <c r="G9" s="344" t="s">
        <v>188</v>
      </c>
      <c r="H9" s="344"/>
      <c r="I9" s="344" t="s">
        <v>187</v>
      </c>
      <c r="J9" s="345" t="s">
        <v>5</v>
      </c>
      <c r="K9" s="344" t="s">
        <v>6</v>
      </c>
      <c r="L9" s="344" t="s">
        <v>189</v>
      </c>
      <c r="M9" s="344" t="s">
        <v>188</v>
      </c>
      <c r="N9" s="344"/>
      <c r="O9" s="344" t="s">
        <v>187</v>
      </c>
      <c r="P9" s="345"/>
    </row>
    <row r="10" spans="1:16" x14ac:dyDescent="0.25">
      <c r="A10" s="344"/>
      <c r="B10" s="344"/>
      <c r="C10" s="344"/>
      <c r="D10" s="344"/>
      <c r="E10" s="345"/>
      <c r="F10" s="344"/>
      <c r="G10" s="344" t="s">
        <v>186</v>
      </c>
      <c r="H10" s="344" t="s">
        <v>185</v>
      </c>
      <c r="I10" s="344"/>
      <c r="J10" s="345"/>
      <c r="K10" s="344"/>
      <c r="L10" s="344"/>
      <c r="M10" s="344" t="s">
        <v>186</v>
      </c>
      <c r="N10" s="344" t="s">
        <v>185</v>
      </c>
      <c r="O10" s="344"/>
      <c r="P10" s="345"/>
    </row>
    <row r="11" spans="1:16" ht="44.25" customHeight="1" x14ac:dyDescent="0.25">
      <c r="A11" s="344"/>
      <c r="B11" s="344"/>
      <c r="C11" s="344"/>
      <c r="D11" s="344"/>
      <c r="E11" s="345"/>
      <c r="F11" s="344"/>
      <c r="G11" s="344"/>
      <c r="H11" s="344"/>
      <c r="I11" s="344"/>
      <c r="J11" s="345"/>
      <c r="K11" s="344"/>
      <c r="L11" s="344"/>
      <c r="M11" s="344"/>
      <c r="N11" s="344"/>
      <c r="O11" s="344"/>
      <c r="P11" s="345"/>
    </row>
    <row r="12" spans="1:16" x14ac:dyDescent="0.25">
      <c r="A12" s="283">
        <v>1</v>
      </c>
      <c r="B12" s="283">
        <v>2</v>
      </c>
      <c r="C12" s="283">
        <v>3</v>
      </c>
      <c r="D12" s="283">
        <v>4</v>
      </c>
      <c r="E12" s="295">
        <v>5</v>
      </c>
      <c r="F12" s="283">
        <v>6</v>
      </c>
      <c r="G12" s="283">
        <v>7</v>
      </c>
      <c r="H12" s="283">
        <v>8</v>
      </c>
      <c r="I12" s="283">
        <v>9</v>
      </c>
      <c r="J12" s="295">
        <v>10</v>
      </c>
      <c r="K12" s="283">
        <v>11</v>
      </c>
      <c r="L12" s="283">
        <v>12</v>
      </c>
      <c r="M12" s="283">
        <v>13</v>
      </c>
      <c r="N12" s="283">
        <v>14</v>
      </c>
      <c r="O12" s="283">
        <v>15</v>
      </c>
      <c r="P12" s="295">
        <v>16</v>
      </c>
    </row>
    <row r="13" spans="1:16" ht="20.25" customHeight="1" x14ac:dyDescent="0.25">
      <c r="A13" s="319" t="s">
        <v>184</v>
      </c>
      <c r="B13" s="320"/>
      <c r="C13" s="312"/>
      <c r="D13" s="313" t="s">
        <v>504</v>
      </c>
      <c r="E13" s="314">
        <v>24278202</v>
      </c>
      <c r="F13" s="314">
        <v>15604134</v>
      </c>
      <c r="G13" s="314">
        <v>9722260</v>
      </c>
      <c r="H13" s="314">
        <v>294100</v>
      </c>
      <c r="I13" s="314">
        <v>8674068</v>
      </c>
      <c r="J13" s="314">
        <v>24710630</v>
      </c>
      <c r="K13" s="314">
        <v>20213980</v>
      </c>
      <c r="L13" s="314">
        <v>237650</v>
      </c>
      <c r="M13" s="314">
        <v>0</v>
      </c>
      <c r="N13" s="314">
        <v>0</v>
      </c>
      <c r="O13" s="314">
        <v>24472980</v>
      </c>
      <c r="P13" s="314">
        <v>48988832</v>
      </c>
    </row>
    <row r="14" spans="1:16" ht="18.75" customHeight="1" x14ac:dyDescent="0.25">
      <c r="A14" s="319" t="s">
        <v>183</v>
      </c>
      <c r="B14" s="320"/>
      <c r="C14" s="312"/>
      <c r="D14" s="313" t="s">
        <v>504</v>
      </c>
      <c r="E14" s="314">
        <v>24278202</v>
      </c>
      <c r="F14" s="314">
        <v>15604134</v>
      </c>
      <c r="G14" s="314">
        <v>9722260</v>
      </c>
      <c r="H14" s="314">
        <v>294100</v>
      </c>
      <c r="I14" s="314">
        <v>8674068</v>
      </c>
      <c r="J14" s="314">
        <v>24710630</v>
      </c>
      <c r="K14" s="314">
        <v>20213980</v>
      </c>
      <c r="L14" s="314">
        <v>237650</v>
      </c>
      <c r="M14" s="314">
        <v>0</v>
      </c>
      <c r="N14" s="314">
        <v>0</v>
      </c>
      <c r="O14" s="314">
        <v>24472980</v>
      </c>
      <c r="P14" s="314">
        <v>48988832</v>
      </c>
    </row>
    <row r="15" spans="1:16" ht="66.75" customHeight="1" x14ac:dyDescent="0.25">
      <c r="A15" s="321" t="s">
        <v>182</v>
      </c>
      <c r="B15" s="321" t="s">
        <v>181</v>
      </c>
      <c r="C15" s="322" t="s">
        <v>31</v>
      </c>
      <c r="D15" s="323" t="s">
        <v>180</v>
      </c>
      <c r="E15" s="316">
        <v>12386615</v>
      </c>
      <c r="F15" s="324">
        <v>12386615</v>
      </c>
      <c r="G15" s="324">
        <v>9392200</v>
      </c>
      <c r="H15" s="324">
        <v>294100</v>
      </c>
      <c r="I15" s="324">
        <v>0</v>
      </c>
      <c r="J15" s="316">
        <v>465000</v>
      </c>
      <c r="K15" s="324">
        <v>425000</v>
      </c>
      <c r="L15" s="324">
        <v>40000</v>
      </c>
      <c r="M15" s="324">
        <v>0</v>
      </c>
      <c r="N15" s="324">
        <v>0</v>
      </c>
      <c r="O15" s="324">
        <v>425000</v>
      </c>
      <c r="P15" s="316">
        <v>12851615</v>
      </c>
    </row>
    <row r="16" spans="1:16" ht="19.5" customHeight="1" x14ac:dyDescent="0.25">
      <c r="A16" s="321" t="s">
        <v>179</v>
      </c>
      <c r="B16" s="321" t="s">
        <v>20</v>
      </c>
      <c r="C16" s="322" t="s">
        <v>27</v>
      </c>
      <c r="D16" s="323" t="s">
        <v>59</v>
      </c>
      <c r="E16" s="316">
        <v>155000</v>
      </c>
      <c r="F16" s="324">
        <v>155000</v>
      </c>
      <c r="G16" s="324">
        <v>0</v>
      </c>
      <c r="H16" s="324">
        <v>0</v>
      </c>
      <c r="I16" s="324">
        <v>0</v>
      </c>
      <c r="J16" s="316">
        <v>0</v>
      </c>
      <c r="K16" s="324">
        <v>0</v>
      </c>
      <c r="L16" s="324">
        <v>0</v>
      </c>
      <c r="M16" s="324">
        <v>0</v>
      </c>
      <c r="N16" s="324">
        <v>0</v>
      </c>
      <c r="O16" s="324">
        <v>0</v>
      </c>
      <c r="P16" s="316">
        <v>155000</v>
      </c>
    </row>
    <row r="17" spans="1:16" ht="25.5" x14ac:dyDescent="0.25">
      <c r="A17" s="321" t="s">
        <v>178</v>
      </c>
      <c r="B17" s="321" t="s">
        <v>177</v>
      </c>
      <c r="C17" s="322" t="s">
        <v>77</v>
      </c>
      <c r="D17" s="323" t="s">
        <v>176</v>
      </c>
      <c r="E17" s="316">
        <v>38000</v>
      </c>
      <c r="F17" s="324">
        <v>38000</v>
      </c>
      <c r="G17" s="324">
        <v>0</v>
      </c>
      <c r="H17" s="324">
        <v>0</v>
      </c>
      <c r="I17" s="324">
        <v>0</v>
      </c>
      <c r="J17" s="316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16">
        <v>38000</v>
      </c>
    </row>
    <row r="18" spans="1:16" ht="18.75" customHeight="1" x14ac:dyDescent="0.25">
      <c r="A18" s="321" t="s">
        <v>175</v>
      </c>
      <c r="B18" s="321" t="s">
        <v>174</v>
      </c>
      <c r="C18" s="322" t="s">
        <v>173</v>
      </c>
      <c r="D18" s="323" t="s">
        <v>172</v>
      </c>
      <c r="E18" s="316">
        <v>22000</v>
      </c>
      <c r="F18" s="324">
        <v>22000</v>
      </c>
      <c r="G18" s="324">
        <v>18000</v>
      </c>
      <c r="H18" s="324">
        <v>0</v>
      </c>
      <c r="I18" s="324">
        <v>0</v>
      </c>
      <c r="J18" s="316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16">
        <v>22000</v>
      </c>
    </row>
    <row r="19" spans="1:16" ht="60.75" customHeight="1" x14ac:dyDescent="0.25">
      <c r="A19" s="321" t="s">
        <v>171</v>
      </c>
      <c r="B19" s="321" t="s">
        <v>170</v>
      </c>
      <c r="C19" s="322" t="s">
        <v>108</v>
      </c>
      <c r="D19" s="323" t="s">
        <v>169</v>
      </c>
      <c r="E19" s="316">
        <v>56426</v>
      </c>
      <c r="F19" s="324">
        <v>56426</v>
      </c>
      <c r="G19" s="324">
        <v>0</v>
      </c>
      <c r="H19" s="324">
        <v>0</v>
      </c>
      <c r="I19" s="324">
        <v>0</v>
      </c>
      <c r="J19" s="316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16">
        <v>56426</v>
      </c>
    </row>
    <row r="20" spans="1:16" ht="43.5" customHeight="1" x14ac:dyDescent="0.25">
      <c r="A20" s="321" t="s">
        <v>168</v>
      </c>
      <c r="B20" s="321" t="s">
        <v>167</v>
      </c>
      <c r="C20" s="322" t="s">
        <v>108</v>
      </c>
      <c r="D20" s="323" t="s">
        <v>166</v>
      </c>
      <c r="E20" s="316">
        <v>15924</v>
      </c>
      <c r="F20" s="324">
        <v>15924</v>
      </c>
      <c r="G20" s="324">
        <v>0</v>
      </c>
      <c r="H20" s="324">
        <v>0</v>
      </c>
      <c r="I20" s="324">
        <v>0</v>
      </c>
      <c r="J20" s="316">
        <v>0</v>
      </c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316">
        <v>15924</v>
      </c>
    </row>
    <row r="21" spans="1:16" ht="25.5" x14ac:dyDescent="0.25">
      <c r="A21" s="321" t="s">
        <v>245</v>
      </c>
      <c r="B21" s="321" t="s">
        <v>246</v>
      </c>
      <c r="C21" s="322" t="s">
        <v>163</v>
      </c>
      <c r="D21" s="323" t="s">
        <v>247</v>
      </c>
      <c r="E21" s="316">
        <v>311496</v>
      </c>
      <c r="F21" s="324">
        <v>0</v>
      </c>
      <c r="G21" s="324">
        <v>0</v>
      </c>
      <c r="H21" s="324">
        <v>0</v>
      </c>
      <c r="I21" s="324">
        <v>311496</v>
      </c>
      <c r="J21" s="316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16">
        <v>311496</v>
      </c>
    </row>
    <row r="22" spans="1:16" ht="18" customHeight="1" x14ac:dyDescent="0.25">
      <c r="A22" s="321" t="s">
        <v>165</v>
      </c>
      <c r="B22" s="321" t="s">
        <v>164</v>
      </c>
      <c r="C22" s="322" t="s">
        <v>163</v>
      </c>
      <c r="D22" s="323" t="s">
        <v>162</v>
      </c>
      <c r="E22" s="316">
        <v>6978550</v>
      </c>
      <c r="F22" s="324">
        <v>353108</v>
      </c>
      <c r="G22" s="324">
        <v>0</v>
      </c>
      <c r="H22" s="324">
        <v>0</v>
      </c>
      <c r="I22" s="324">
        <v>6625442</v>
      </c>
      <c r="J22" s="316">
        <v>149599</v>
      </c>
      <c r="K22" s="324">
        <v>149599</v>
      </c>
      <c r="L22" s="324">
        <v>0</v>
      </c>
      <c r="M22" s="324">
        <v>0</v>
      </c>
      <c r="N22" s="324">
        <v>0</v>
      </c>
      <c r="O22" s="324">
        <v>149599</v>
      </c>
      <c r="P22" s="316">
        <v>7128149</v>
      </c>
    </row>
    <row r="23" spans="1:16" ht="21" customHeight="1" x14ac:dyDescent="0.25">
      <c r="A23" s="321" t="s">
        <v>161</v>
      </c>
      <c r="B23" s="321" t="s">
        <v>160</v>
      </c>
      <c r="C23" s="322" t="s">
        <v>159</v>
      </c>
      <c r="D23" s="323" t="s">
        <v>158</v>
      </c>
      <c r="E23" s="316">
        <v>293535</v>
      </c>
      <c r="F23" s="324">
        <v>293535</v>
      </c>
      <c r="G23" s="324">
        <v>0</v>
      </c>
      <c r="H23" s="324">
        <v>0</v>
      </c>
      <c r="I23" s="324">
        <v>0</v>
      </c>
      <c r="J23" s="316">
        <v>30415</v>
      </c>
      <c r="K23" s="324">
        <v>4850</v>
      </c>
      <c r="L23" s="324">
        <v>25565</v>
      </c>
      <c r="M23" s="324">
        <v>0</v>
      </c>
      <c r="N23" s="324">
        <v>0</v>
      </c>
      <c r="O23" s="324">
        <v>4850</v>
      </c>
      <c r="P23" s="316">
        <v>323950</v>
      </c>
    </row>
    <row r="24" spans="1:16" ht="27.75" customHeight="1" x14ac:dyDescent="0.25">
      <c r="A24" s="321" t="s">
        <v>248</v>
      </c>
      <c r="B24" s="321" t="s">
        <v>249</v>
      </c>
      <c r="C24" s="322" t="s">
        <v>104</v>
      </c>
      <c r="D24" s="323" t="s">
        <v>250</v>
      </c>
      <c r="E24" s="316">
        <v>0</v>
      </c>
      <c r="F24" s="324">
        <v>0</v>
      </c>
      <c r="G24" s="324">
        <v>0</v>
      </c>
      <c r="H24" s="324">
        <v>0</v>
      </c>
      <c r="I24" s="324">
        <v>0</v>
      </c>
      <c r="J24" s="316">
        <v>931564</v>
      </c>
      <c r="K24" s="324">
        <v>931564</v>
      </c>
      <c r="L24" s="324">
        <v>0</v>
      </c>
      <c r="M24" s="324">
        <v>0</v>
      </c>
      <c r="N24" s="324">
        <v>0</v>
      </c>
      <c r="O24" s="324">
        <v>931564</v>
      </c>
      <c r="P24" s="316">
        <v>931564</v>
      </c>
    </row>
    <row r="25" spans="1:16" ht="28.5" customHeight="1" x14ac:dyDescent="0.25">
      <c r="A25" s="321" t="s">
        <v>256</v>
      </c>
      <c r="B25" s="321" t="s">
        <v>257</v>
      </c>
      <c r="C25" s="322" t="s">
        <v>104</v>
      </c>
      <c r="D25" s="323" t="s">
        <v>369</v>
      </c>
      <c r="E25" s="316">
        <v>0</v>
      </c>
      <c r="F25" s="324">
        <v>0</v>
      </c>
      <c r="G25" s="324">
        <v>0</v>
      </c>
      <c r="H25" s="324">
        <v>0</v>
      </c>
      <c r="I25" s="324">
        <v>0</v>
      </c>
      <c r="J25" s="316">
        <v>1500000</v>
      </c>
      <c r="K25" s="324">
        <v>1500000</v>
      </c>
      <c r="L25" s="324">
        <v>0</v>
      </c>
      <c r="M25" s="324">
        <v>0</v>
      </c>
      <c r="N25" s="324">
        <v>0</v>
      </c>
      <c r="O25" s="324">
        <v>1500000</v>
      </c>
      <c r="P25" s="316">
        <v>1500000</v>
      </c>
    </row>
    <row r="26" spans="1:16" ht="36" customHeight="1" x14ac:dyDescent="0.25">
      <c r="A26" s="321" t="s">
        <v>157</v>
      </c>
      <c r="B26" s="321" t="s">
        <v>156</v>
      </c>
      <c r="C26" s="322" t="s">
        <v>104</v>
      </c>
      <c r="D26" s="323" t="s">
        <v>155</v>
      </c>
      <c r="E26" s="316">
        <v>1737130</v>
      </c>
      <c r="F26" s="324">
        <v>0</v>
      </c>
      <c r="G26" s="324">
        <v>0</v>
      </c>
      <c r="H26" s="324">
        <v>0</v>
      </c>
      <c r="I26" s="324">
        <v>1737130</v>
      </c>
      <c r="J26" s="316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16">
        <v>1737130</v>
      </c>
    </row>
    <row r="27" spans="1:16" ht="38.25" x14ac:dyDescent="0.25">
      <c r="A27" s="321" t="s">
        <v>357</v>
      </c>
      <c r="B27" s="321" t="s">
        <v>358</v>
      </c>
      <c r="C27" s="322" t="s">
        <v>100</v>
      </c>
      <c r="D27" s="323" t="s">
        <v>359</v>
      </c>
      <c r="E27" s="316">
        <v>0</v>
      </c>
      <c r="F27" s="324">
        <v>0</v>
      </c>
      <c r="G27" s="324">
        <v>0</v>
      </c>
      <c r="H27" s="324">
        <v>0</v>
      </c>
      <c r="I27" s="324">
        <v>0</v>
      </c>
      <c r="J27" s="316">
        <v>4401182</v>
      </c>
      <c r="K27" s="324">
        <v>4401182</v>
      </c>
      <c r="L27" s="324">
        <v>0</v>
      </c>
      <c r="M27" s="324">
        <v>0</v>
      </c>
      <c r="N27" s="324">
        <v>0</v>
      </c>
      <c r="O27" s="324">
        <v>4401182</v>
      </c>
      <c r="P27" s="316">
        <v>4401182</v>
      </c>
    </row>
    <row r="28" spans="1:16" ht="45.75" customHeight="1" x14ac:dyDescent="0.25">
      <c r="A28" s="321" t="s">
        <v>251</v>
      </c>
      <c r="B28" s="321" t="s">
        <v>252</v>
      </c>
      <c r="C28" s="322" t="s">
        <v>100</v>
      </c>
      <c r="D28" s="323" t="s">
        <v>253</v>
      </c>
      <c r="E28" s="316">
        <v>0</v>
      </c>
      <c r="F28" s="324">
        <v>0</v>
      </c>
      <c r="G28" s="324">
        <v>0</v>
      </c>
      <c r="H28" s="324">
        <v>0</v>
      </c>
      <c r="I28" s="324">
        <v>0</v>
      </c>
      <c r="J28" s="316">
        <v>4052965</v>
      </c>
      <c r="K28" s="324">
        <v>4052965</v>
      </c>
      <c r="L28" s="324">
        <v>0</v>
      </c>
      <c r="M28" s="324">
        <v>0</v>
      </c>
      <c r="N28" s="324">
        <v>0</v>
      </c>
      <c r="O28" s="324">
        <v>4052965</v>
      </c>
      <c r="P28" s="316">
        <v>4052965</v>
      </c>
    </row>
    <row r="29" spans="1:16" ht="46.5" customHeight="1" x14ac:dyDescent="0.25">
      <c r="A29" s="321" t="s">
        <v>264</v>
      </c>
      <c r="B29" s="321" t="s">
        <v>265</v>
      </c>
      <c r="C29" s="322" t="s">
        <v>100</v>
      </c>
      <c r="D29" s="323" t="s">
        <v>266</v>
      </c>
      <c r="E29" s="316">
        <v>0</v>
      </c>
      <c r="F29" s="324">
        <v>0</v>
      </c>
      <c r="G29" s="324">
        <v>0</v>
      </c>
      <c r="H29" s="324">
        <v>0</v>
      </c>
      <c r="I29" s="324">
        <v>0</v>
      </c>
      <c r="J29" s="316">
        <v>8593000</v>
      </c>
      <c r="K29" s="324">
        <v>8593000</v>
      </c>
      <c r="L29" s="324">
        <v>0</v>
      </c>
      <c r="M29" s="324">
        <v>0</v>
      </c>
      <c r="N29" s="324">
        <v>0</v>
      </c>
      <c r="O29" s="324">
        <v>8593000</v>
      </c>
      <c r="P29" s="316">
        <v>8593000</v>
      </c>
    </row>
    <row r="30" spans="1:16" ht="41.25" customHeight="1" x14ac:dyDescent="0.25">
      <c r="A30" s="321" t="s">
        <v>154</v>
      </c>
      <c r="B30" s="321" t="s">
        <v>153</v>
      </c>
      <c r="C30" s="322" t="s">
        <v>152</v>
      </c>
      <c r="D30" s="323" t="s">
        <v>151</v>
      </c>
      <c r="E30" s="316">
        <v>1706026</v>
      </c>
      <c r="F30" s="324">
        <v>1706026</v>
      </c>
      <c r="G30" s="324">
        <v>0</v>
      </c>
      <c r="H30" s="324">
        <v>0</v>
      </c>
      <c r="I30" s="324">
        <v>0</v>
      </c>
      <c r="J30" s="316">
        <v>159294</v>
      </c>
      <c r="K30" s="324">
        <v>155820</v>
      </c>
      <c r="L30" s="324">
        <v>3474</v>
      </c>
      <c r="M30" s="324">
        <v>0</v>
      </c>
      <c r="N30" s="324">
        <v>0</v>
      </c>
      <c r="O30" s="324">
        <v>155820</v>
      </c>
      <c r="P30" s="316">
        <v>1865320</v>
      </c>
    </row>
    <row r="31" spans="1:16" ht="27.75" customHeight="1" x14ac:dyDescent="0.25">
      <c r="A31" s="321" t="s">
        <v>150</v>
      </c>
      <c r="B31" s="321" t="s">
        <v>149</v>
      </c>
      <c r="C31" s="322" t="s">
        <v>100</v>
      </c>
      <c r="D31" s="323" t="s">
        <v>148</v>
      </c>
      <c r="E31" s="316">
        <v>30000</v>
      </c>
      <c r="F31" s="324">
        <v>30000</v>
      </c>
      <c r="G31" s="324">
        <v>0</v>
      </c>
      <c r="H31" s="324">
        <v>0</v>
      </c>
      <c r="I31" s="324">
        <v>0</v>
      </c>
      <c r="J31" s="316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16">
        <v>30000</v>
      </c>
    </row>
    <row r="32" spans="1:16" ht="91.5" customHeight="1" x14ac:dyDescent="0.25">
      <c r="A32" s="321" t="s">
        <v>360</v>
      </c>
      <c r="B32" s="321" t="s">
        <v>361</v>
      </c>
      <c r="C32" s="322" t="s">
        <v>100</v>
      </c>
      <c r="D32" s="323" t="s">
        <v>499</v>
      </c>
      <c r="E32" s="316">
        <v>0</v>
      </c>
      <c r="F32" s="324">
        <v>0</v>
      </c>
      <c r="G32" s="324">
        <v>0</v>
      </c>
      <c r="H32" s="324">
        <v>0</v>
      </c>
      <c r="I32" s="324">
        <v>0</v>
      </c>
      <c r="J32" s="316">
        <v>45015</v>
      </c>
      <c r="K32" s="324">
        <v>0</v>
      </c>
      <c r="L32" s="324">
        <v>45015</v>
      </c>
      <c r="M32" s="324">
        <v>0</v>
      </c>
      <c r="N32" s="324">
        <v>0</v>
      </c>
      <c r="O32" s="324">
        <v>0</v>
      </c>
      <c r="P32" s="316">
        <v>45015</v>
      </c>
    </row>
    <row r="33" spans="1:16" ht="38.25" x14ac:dyDescent="0.25">
      <c r="A33" s="321" t="s">
        <v>371</v>
      </c>
      <c r="B33" s="321" t="s">
        <v>372</v>
      </c>
      <c r="C33" s="322" t="s">
        <v>145</v>
      </c>
      <c r="D33" s="323" t="s">
        <v>373</v>
      </c>
      <c r="E33" s="316">
        <v>10800</v>
      </c>
      <c r="F33" s="324">
        <v>10800</v>
      </c>
      <c r="G33" s="324">
        <v>0</v>
      </c>
      <c r="H33" s="324">
        <v>0</v>
      </c>
      <c r="I33" s="324">
        <v>0</v>
      </c>
      <c r="J33" s="316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16">
        <v>10800</v>
      </c>
    </row>
    <row r="34" spans="1:16" ht="25.5" x14ac:dyDescent="0.25">
      <c r="A34" s="321" t="s">
        <v>147</v>
      </c>
      <c r="B34" s="321" t="s">
        <v>146</v>
      </c>
      <c r="C34" s="322" t="s">
        <v>145</v>
      </c>
      <c r="D34" s="323" t="s">
        <v>144</v>
      </c>
      <c r="E34" s="316">
        <v>436700</v>
      </c>
      <c r="F34" s="324">
        <v>436700</v>
      </c>
      <c r="G34" s="324">
        <v>312060</v>
      </c>
      <c r="H34" s="324">
        <v>0</v>
      </c>
      <c r="I34" s="324">
        <v>0</v>
      </c>
      <c r="J34" s="316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16">
        <v>436700</v>
      </c>
    </row>
    <row r="35" spans="1:16" ht="21" customHeight="1" x14ac:dyDescent="0.25">
      <c r="A35" s="321" t="s">
        <v>385</v>
      </c>
      <c r="B35" s="321" t="s">
        <v>386</v>
      </c>
      <c r="C35" s="322" t="s">
        <v>387</v>
      </c>
      <c r="D35" s="323" t="s">
        <v>388</v>
      </c>
      <c r="E35" s="316">
        <v>100000</v>
      </c>
      <c r="F35" s="324">
        <v>100000</v>
      </c>
      <c r="G35" s="324">
        <v>0</v>
      </c>
      <c r="H35" s="324">
        <v>0</v>
      </c>
      <c r="I35" s="324">
        <v>0</v>
      </c>
      <c r="J35" s="316">
        <v>0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316">
        <v>100000</v>
      </c>
    </row>
    <row r="36" spans="1:16" ht="25.5" x14ac:dyDescent="0.25">
      <c r="A36" s="321" t="s">
        <v>143</v>
      </c>
      <c r="B36" s="321" t="s">
        <v>142</v>
      </c>
      <c r="C36" s="322" t="s">
        <v>141</v>
      </c>
      <c r="D36" s="323" t="s">
        <v>140</v>
      </c>
      <c r="E36" s="316">
        <v>0</v>
      </c>
      <c r="F36" s="324">
        <v>0</v>
      </c>
      <c r="G36" s="324">
        <v>0</v>
      </c>
      <c r="H36" s="324">
        <v>0</v>
      </c>
      <c r="I36" s="324">
        <v>0</v>
      </c>
      <c r="J36" s="316">
        <v>123596</v>
      </c>
      <c r="K36" s="324">
        <v>0</v>
      </c>
      <c r="L36" s="324">
        <v>123596</v>
      </c>
      <c r="M36" s="324">
        <v>0</v>
      </c>
      <c r="N36" s="324">
        <v>0</v>
      </c>
      <c r="O36" s="324">
        <v>0</v>
      </c>
      <c r="P36" s="316">
        <v>123596</v>
      </c>
    </row>
    <row r="37" spans="1:16" ht="27.75" customHeight="1" x14ac:dyDescent="0.25">
      <c r="A37" s="321" t="s">
        <v>353</v>
      </c>
      <c r="B37" s="321" t="s">
        <v>354</v>
      </c>
      <c r="C37" s="322" t="s">
        <v>355</v>
      </c>
      <c r="D37" s="323" t="s">
        <v>356</v>
      </c>
      <c r="E37" s="316">
        <v>0</v>
      </c>
      <c r="F37" s="324">
        <v>0</v>
      </c>
      <c r="G37" s="324">
        <v>0</v>
      </c>
      <c r="H37" s="324">
        <v>0</v>
      </c>
      <c r="I37" s="324">
        <v>0</v>
      </c>
      <c r="J37" s="316">
        <v>4259000</v>
      </c>
      <c r="K37" s="324">
        <v>0</v>
      </c>
      <c r="L37" s="324">
        <v>0</v>
      </c>
      <c r="M37" s="324">
        <v>0</v>
      </c>
      <c r="N37" s="324">
        <v>0</v>
      </c>
      <c r="O37" s="324">
        <v>4259000</v>
      </c>
      <c r="P37" s="316">
        <v>4259000</v>
      </c>
    </row>
    <row r="38" spans="1:16" ht="30.75" customHeight="1" x14ac:dyDescent="0.25">
      <c r="A38" s="315" t="s">
        <v>139</v>
      </c>
      <c r="B38" s="311"/>
      <c r="C38" s="312"/>
      <c r="D38" s="313" t="s">
        <v>507</v>
      </c>
      <c r="E38" s="314">
        <v>85275566</v>
      </c>
      <c r="F38" s="314">
        <v>85275566</v>
      </c>
      <c r="G38" s="314">
        <v>57259123</v>
      </c>
      <c r="H38" s="314">
        <v>7851323</v>
      </c>
      <c r="I38" s="314">
        <v>0</v>
      </c>
      <c r="J38" s="314">
        <v>12139691</v>
      </c>
      <c r="K38" s="314">
        <v>10250976</v>
      </c>
      <c r="L38" s="314">
        <v>1888715</v>
      </c>
      <c r="M38" s="314">
        <v>0</v>
      </c>
      <c r="N38" s="314">
        <v>0</v>
      </c>
      <c r="O38" s="314">
        <v>10250976</v>
      </c>
      <c r="P38" s="314">
        <v>97415257</v>
      </c>
    </row>
    <row r="39" spans="1:16" ht="28.5" customHeight="1" x14ac:dyDescent="0.25">
      <c r="A39" s="315" t="s">
        <v>138</v>
      </c>
      <c r="B39" s="311"/>
      <c r="C39" s="312"/>
      <c r="D39" s="313" t="s">
        <v>507</v>
      </c>
      <c r="E39" s="314">
        <v>85275566</v>
      </c>
      <c r="F39" s="314">
        <v>85275566</v>
      </c>
      <c r="G39" s="314">
        <v>57259123</v>
      </c>
      <c r="H39" s="314">
        <v>7851323</v>
      </c>
      <c r="I39" s="314">
        <v>0</v>
      </c>
      <c r="J39" s="314">
        <v>12139691</v>
      </c>
      <c r="K39" s="314">
        <v>10250976</v>
      </c>
      <c r="L39" s="314">
        <v>1888715</v>
      </c>
      <c r="M39" s="314">
        <v>0</v>
      </c>
      <c r="N39" s="314">
        <v>0</v>
      </c>
      <c r="O39" s="314">
        <v>10250976</v>
      </c>
      <c r="P39" s="314">
        <v>97415257</v>
      </c>
    </row>
    <row r="40" spans="1:16" ht="36.75" customHeight="1" x14ac:dyDescent="0.25">
      <c r="A40" s="321" t="s">
        <v>137</v>
      </c>
      <c r="B40" s="321" t="s">
        <v>32</v>
      </c>
      <c r="C40" s="322" t="s">
        <v>31</v>
      </c>
      <c r="D40" s="323" t="s">
        <v>30</v>
      </c>
      <c r="E40" s="316">
        <v>700500</v>
      </c>
      <c r="F40" s="324">
        <v>700500</v>
      </c>
      <c r="G40" s="324">
        <v>560300</v>
      </c>
      <c r="H40" s="324">
        <v>0</v>
      </c>
      <c r="I40" s="324">
        <v>0</v>
      </c>
      <c r="J40" s="316">
        <v>13695</v>
      </c>
      <c r="K40" s="324">
        <v>13695</v>
      </c>
      <c r="L40" s="324">
        <v>0</v>
      </c>
      <c r="M40" s="324">
        <v>0</v>
      </c>
      <c r="N40" s="324">
        <v>0</v>
      </c>
      <c r="O40" s="324">
        <v>13695</v>
      </c>
      <c r="P40" s="316">
        <v>714195</v>
      </c>
    </row>
    <row r="41" spans="1:16" ht="20.25" customHeight="1" x14ac:dyDescent="0.25">
      <c r="A41" s="321" t="s">
        <v>136</v>
      </c>
      <c r="B41" s="321" t="s">
        <v>20</v>
      </c>
      <c r="C41" s="322" t="s">
        <v>27</v>
      </c>
      <c r="D41" s="323" t="s">
        <v>59</v>
      </c>
      <c r="E41" s="316">
        <v>7200</v>
      </c>
      <c r="F41" s="324">
        <v>7200</v>
      </c>
      <c r="G41" s="324">
        <v>0</v>
      </c>
      <c r="H41" s="324">
        <v>0</v>
      </c>
      <c r="I41" s="324">
        <v>0</v>
      </c>
      <c r="J41" s="316">
        <v>7800</v>
      </c>
      <c r="K41" s="324">
        <v>7800</v>
      </c>
      <c r="L41" s="324">
        <v>0</v>
      </c>
      <c r="M41" s="324">
        <v>0</v>
      </c>
      <c r="N41" s="324">
        <v>0</v>
      </c>
      <c r="O41" s="324">
        <v>7800</v>
      </c>
      <c r="P41" s="316">
        <v>15000</v>
      </c>
    </row>
    <row r="42" spans="1:16" ht="18.75" customHeight="1" x14ac:dyDescent="0.25">
      <c r="A42" s="321" t="s">
        <v>135</v>
      </c>
      <c r="B42" s="321" t="s">
        <v>134</v>
      </c>
      <c r="C42" s="322" t="s">
        <v>133</v>
      </c>
      <c r="D42" s="323" t="s">
        <v>132</v>
      </c>
      <c r="E42" s="316">
        <v>9751703</v>
      </c>
      <c r="F42" s="324">
        <v>9751703</v>
      </c>
      <c r="G42" s="324">
        <v>6459100</v>
      </c>
      <c r="H42" s="324">
        <v>633397</v>
      </c>
      <c r="I42" s="324">
        <v>0</v>
      </c>
      <c r="J42" s="316">
        <v>650000</v>
      </c>
      <c r="K42" s="324">
        <v>0</v>
      </c>
      <c r="L42" s="324">
        <v>650000</v>
      </c>
      <c r="M42" s="324">
        <v>0</v>
      </c>
      <c r="N42" s="324">
        <v>0</v>
      </c>
      <c r="O42" s="324">
        <v>0</v>
      </c>
      <c r="P42" s="316">
        <v>10401703</v>
      </c>
    </row>
    <row r="43" spans="1:16" ht="65.25" customHeight="1" x14ac:dyDescent="0.25">
      <c r="A43" s="321" t="s">
        <v>129</v>
      </c>
      <c r="B43" s="321" t="s">
        <v>81</v>
      </c>
      <c r="C43" s="322" t="s">
        <v>131</v>
      </c>
      <c r="D43" s="323" t="s">
        <v>130</v>
      </c>
      <c r="E43" s="316">
        <v>65582847</v>
      </c>
      <c r="F43" s="324">
        <v>65582847</v>
      </c>
      <c r="G43" s="324">
        <v>43893647</v>
      </c>
      <c r="H43" s="324">
        <v>6691190</v>
      </c>
      <c r="I43" s="324">
        <v>0</v>
      </c>
      <c r="J43" s="316">
        <v>5754202</v>
      </c>
      <c r="K43" s="324">
        <v>4515487</v>
      </c>
      <c r="L43" s="324">
        <v>1238715</v>
      </c>
      <c r="M43" s="324">
        <v>0</v>
      </c>
      <c r="N43" s="324">
        <v>0</v>
      </c>
      <c r="O43" s="324">
        <v>4515487</v>
      </c>
      <c r="P43" s="316">
        <v>71337049</v>
      </c>
    </row>
    <row r="44" spans="1:16" ht="38.25" x14ac:dyDescent="0.25">
      <c r="A44" s="321" t="s">
        <v>128</v>
      </c>
      <c r="B44" s="321" t="s">
        <v>66</v>
      </c>
      <c r="C44" s="322" t="s">
        <v>56</v>
      </c>
      <c r="D44" s="323" t="s">
        <v>127</v>
      </c>
      <c r="E44" s="316">
        <v>2574923</v>
      </c>
      <c r="F44" s="324">
        <v>2574923</v>
      </c>
      <c r="G44" s="324">
        <v>2007040</v>
      </c>
      <c r="H44" s="324">
        <v>66236</v>
      </c>
      <c r="I44" s="324">
        <v>0</v>
      </c>
      <c r="J44" s="316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16">
        <v>2574923</v>
      </c>
    </row>
    <row r="45" spans="1:16" ht="25.5" x14ac:dyDescent="0.25">
      <c r="A45" s="321" t="s">
        <v>126</v>
      </c>
      <c r="B45" s="321" t="s">
        <v>125</v>
      </c>
      <c r="C45" s="322" t="s">
        <v>118</v>
      </c>
      <c r="D45" s="323" t="s">
        <v>124</v>
      </c>
      <c r="E45" s="316">
        <v>737179</v>
      </c>
      <c r="F45" s="324">
        <v>737179</v>
      </c>
      <c r="G45" s="324">
        <v>596540</v>
      </c>
      <c r="H45" s="324">
        <v>0</v>
      </c>
      <c r="I45" s="324">
        <v>0</v>
      </c>
      <c r="J45" s="316">
        <v>0</v>
      </c>
      <c r="K45" s="324">
        <v>0</v>
      </c>
      <c r="L45" s="324">
        <v>0</v>
      </c>
      <c r="M45" s="324">
        <v>0</v>
      </c>
      <c r="N45" s="324">
        <v>0</v>
      </c>
      <c r="O45" s="324">
        <v>0</v>
      </c>
      <c r="P45" s="316">
        <v>737179</v>
      </c>
    </row>
    <row r="46" spans="1:16" ht="29.25" customHeight="1" x14ac:dyDescent="0.25">
      <c r="A46" s="321" t="s">
        <v>123</v>
      </c>
      <c r="B46" s="321" t="s">
        <v>122</v>
      </c>
      <c r="C46" s="322" t="s">
        <v>118</v>
      </c>
      <c r="D46" s="323" t="s">
        <v>121</v>
      </c>
      <c r="E46" s="316">
        <v>2328326</v>
      </c>
      <c r="F46" s="324">
        <v>2328326</v>
      </c>
      <c r="G46" s="324">
        <v>1610941</v>
      </c>
      <c r="H46" s="324">
        <v>113500</v>
      </c>
      <c r="I46" s="324">
        <v>0</v>
      </c>
      <c r="J46" s="316">
        <v>28610</v>
      </c>
      <c r="K46" s="324">
        <v>28610</v>
      </c>
      <c r="L46" s="324">
        <v>0</v>
      </c>
      <c r="M46" s="324">
        <v>0</v>
      </c>
      <c r="N46" s="324">
        <v>0</v>
      </c>
      <c r="O46" s="324">
        <v>28610</v>
      </c>
      <c r="P46" s="316">
        <v>2356936</v>
      </c>
    </row>
    <row r="47" spans="1:16" ht="15.75" customHeight="1" x14ac:dyDescent="0.25">
      <c r="A47" s="321" t="s">
        <v>120</v>
      </c>
      <c r="B47" s="321" t="s">
        <v>119</v>
      </c>
      <c r="C47" s="322" t="s">
        <v>118</v>
      </c>
      <c r="D47" s="323" t="s">
        <v>117</v>
      </c>
      <c r="E47" s="316">
        <v>150300</v>
      </c>
      <c r="F47" s="324">
        <v>150300</v>
      </c>
      <c r="G47" s="324">
        <v>0</v>
      </c>
      <c r="H47" s="324">
        <v>0</v>
      </c>
      <c r="I47" s="324">
        <v>0</v>
      </c>
      <c r="J47" s="316">
        <v>0</v>
      </c>
      <c r="K47" s="324">
        <v>0</v>
      </c>
      <c r="L47" s="324">
        <v>0</v>
      </c>
      <c r="M47" s="324">
        <v>0</v>
      </c>
      <c r="N47" s="324">
        <v>0</v>
      </c>
      <c r="O47" s="324">
        <v>0</v>
      </c>
      <c r="P47" s="316">
        <v>150300</v>
      </c>
    </row>
    <row r="48" spans="1:16" ht="28.5" customHeight="1" x14ac:dyDescent="0.25">
      <c r="A48" s="321" t="s">
        <v>289</v>
      </c>
      <c r="B48" s="321" t="s">
        <v>290</v>
      </c>
      <c r="C48" s="322" t="s">
        <v>118</v>
      </c>
      <c r="D48" s="323" t="s">
        <v>291</v>
      </c>
      <c r="E48" s="316">
        <v>865832</v>
      </c>
      <c r="F48" s="324">
        <v>865832</v>
      </c>
      <c r="G48" s="324">
        <v>632555</v>
      </c>
      <c r="H48" s="324">
        <v>0</v>
      </c>
      <c r="I48" s="324">
        <v>0</v>
      </c>
      <c r="J48" s="316">
        <v>1151190</v>
      </c>
      <c r="K48" s="324">
        <v>1151190</v>
      </c>
      <c r="L48" s="324">
        <v>0</v>
      </c>
      <c r="M48" s="324">
        <v>0</v>
      </c>
      <c r="N48" s="324">
        <v>0</v>
      </c>
      <c r="O48" s="324">
        <v>1151190</v>
      </c>
      <c r="P48" s="316">
        <v>2017022</v>
      </c>
    </row>
    <row r="49" spans="1:16" ht="67.5" customHeight="1" x14ac:dyDescent="0.25">
      <c r="A49" s="321" t="s">
        <v>116</v>
      </c>
      <c r="B49" s="321" t="s">
        <v>115</v>
      </c>
      <c r="C49" s="322" t="s">
        <v>77</v>
      </c>
      <c r="D49" s="323" t="s">
        <v>114</v>
      </c>
      <c r="E49" s="316">
        <v>142020</v>
      </c>
      <c r="F49" s="324">
        <v>142020</v>
      </c>
      <c r="G49" s="324">
        <v>0</v>
      </c>
      <c r="H49" s="324">
        <v>0</v>
      </c>
      <c r="I49" s="324">
        <v>0</v>
      </c>
      <c r="J49" s="316">
        <v>0</v>
      </c>
      <c r="K49" s="324">
        <v>0</v>
      </c>
      <c r="L49" s="324">
        <v>0</v>
      </c>
      <c r="M49" s="324">
        <v>0</v>
      </c>
      <c r="N49" s="324">
        <v>0</v>
      </c>
      <c r="O49" s="324">
        <v>0</v>
      </c>
      <c r="P49" s="316">
        <v>142020</v>
      </c>
    </row>
    <row r="50" spans="1:16" ht="26.25" customHeight="1" x14ac:dyDescent="0.25">
      <c r="A50" s="321" t="s">
        <v>113</v>
      </c>
      <c r="B50" s="321" t="s">
        <v>112</v>
      </c>
      <c r="C50" s="322" t="s">
        <v>108</v>
      </c>
      <c r="D50" s="323" t="s">
        <v>111</v>
      </c>
      <c r="E50" s="316">
        <v>89000</v>
      </c>
      <c r="F50" s="324">
        <v>89000</v>
      </c>
      <c r="G50" s="324">
        <v>0</v>
      </c>
      <c r="H50" s="324">
        <v>0</v>
      </c>
      <c r="I50" s="324">
        <v>0</v>
      </c>
      <c r="J50" s="316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16">
        <v>89000</v>
      </c>
    </row>
    <row r="51" spans="1:16" ht="31.5" customHeight="1" x14ac:dyDescent="0.25">
      <c r="A51" s="321" t="s">
        <v>110</v>
      </c>
      <c r="B51" s="321" t="s">
        <v>109</v>
      </c>
      <c r="C51" s="322" t="s">
        <v>108</v>
      </c>
      <c r="D51" s="323" t="s">
        <v>107</v>
      </c>
      <c r="E51" s="316">
        <v>2345736</v>
      </c>
      <c r="F51" s="324">
        <v>2345736</v>
      </c>
      <c r="G51" s="324">
        <v>1499000</v>
      </c>
      <c r="H51" s="324">
        <v>347000</v>
      </c>
      <c r="I51" s="324">
        <v>0</v>
      </c>
      <c r="J51" s="316">
        <v>25100</v>
      </c>
      <c r="K51" s="324">
        <v>25100</v>
      </c>
      <c r="L51" s="324">
        <v>0</v>
      </c>
      <c r="M51" s="324">
        <v>0</v>
      </c>
      <c r="N51" s="324">
        <v>0</v>
      </c>
      <c r="O51" s="324">
        <v>25100</v>
      </c>
      <c r="P51" s="316">
        <v>2370836</v>
      </c>
    </row>
    <row r="52" spans="1:16" ht="19.5" customHeight="1" x14ac:dyDescent="0.25">
      <c r="A52" s="321" t="s">
        <v>106</v>
      </c>
      <c r="B52" s="321" t="s">
        <v>105</v>
      </c>
      <c r="C52" s="322" t="s">
        <v>104</v>
      </c>
      <c r="D52" s="323" t="s">
        <v>103</v>
      </c>
      <c r="E52" s="316">
        <v>0</v>
      </c>
      <c r="F52" s="324">
        <v>0</v>
      </c>
      <c r="G52" s="324">
        <v>0</v>
      </c>
      <c r="H52" s="324">
        <v>0</v>
      </c>
      <c r="I52" s="324">
        <v>0</v>
      </c>
      <c r="J52" s="316">
        <v>3401644</v>
      </c>
      <c r="K52" s="324">
        <v>3401644</v>
      </c>
      <c r="L52" s="324">
        <v>0</v>
      </c>
      <c r="M52" s="324">
        <v>0</v>
      </c>
      <c r="N52" s="324">
        <v>0</v>
      </c>
      <c r="O52" s="324">
        <v>3401644</v>
      </c>
      <c r="P52" s="316">
        <v>3401644</v>
      </c>
    </row>
    <row r="53" spans="1:16" ht="29.25" customHeight="1" x14ac:dyDescent="0.25">
      <c r="A53" s="321" t="s">
        <v>292</v>
      </c>
      <c r="B53" s="321" t="s">
        <v>293</v>
      </c>
      <c r="C53" s="322" t="s">
        <v>104</v>
      </c>
      <c r="D53" s="323" t="s">
        <v>294</v>
      </c>
      <c r="E53" s="316">
        <v>0</v>
      </c>
      <c r="F53" s="324">
        <v>0</v>
      </c>
      <c r="G53" s="324">
        <v>0</v>
      </c>
      <c r="H53" s="324">
        <v>0</v>
      </c>
      <c r="I53" s="324">
        <v>0</v>
      </c>
      <c r="J53" s="316">
        <v>738161</v>
      </c>
      <c r="K53" s="324">
        <v>738161</v>
      </c>
      <c r="L53" s="324">
        <v>0</v>
      </c>
      <c r="M53" s="324">
        <v>0</v>
      </c>
      <c r="N53" s="324">
        <v>0</v>
      </c>
      <c r="O53" s="324">
        <v>738161</v>
      </c>
      <c r="P53" s="316">
        <v>738161</v>
      </c>
    </row>
    <row r="54" spans="1:16" ht="42.75" customHeight="1" x14ac:dyDescent="0.25">
      <c r="A54" s="321" t="s">
        <v>102</v>
      </c>
      <c r="B54" s="321" t="s">
        <v>101</v>
      </c>
      <c r="C54" s="322" t="s">
        <v>100</v>
      </c>
      <c r="D54" s="323" t="s">
        <v>99</v>
      </c>
      <c r="E54" s="316">
        <v>0</v>
      </c>
      <c r="F54" s="324">
        <v>0</v>
      </c>
      <c r="G54" s="324">
        <v>0</v>
      </c>
      <c r="H54" s="324">
        <v>0</v>
      </c>
      <c r="I54" s="324">
        <v>0</v>
      </c>
      <c r="J54" s="316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16">
        <v>0</v>
      </c>
    </row>
    <row r="55" spans="1:16" ht="43.5" customHeight="1" x14ac:dyDescent="0.25">
      <c r="A55" s="321" t="s">
        <v>254</v>
      </c>
      <c r="B55" s="321" t="s">
        <v>252</v>
      </c>
      <c r="C55" s="322" t="s">
        <v>100</v>
      </c>
      <c r="D55" s="323" t="s">
        <v>253</v>
      </c>
      <c r="E55" s="316">
        <v>0</v>
      </c>
      <c r="F55" s="324">
        <v>0</v>
      </c>
      <c r="G55" s="324">
        <v>0</v>
      </c>
      <c r="H55" s="324">
        <v>0</v>
      </c>
      <c r="I55" s="324">
        <v>0</v>
      </c>
      <c r="J55" s="316">
        <v>369289</v>
      </c>
      <c r="K55" s="324">
        <v>369289</v>
      </c>
      <c r="L55" s="324">
        <v>0</v>
      </c>
      <c r="M55" s="324">
        <v>0</v>
      </c>
      <c r="N55" s="324">
        <v>0</v>
      </c>
      <c r="O55" s="324">
        <v>369289</v>
      </c>
      <c r="P55" s="316">
        <v>369289</v>
      </c>
    </row>
    <row r="56" spans="1:16" ht="29.25" customHeight="1" x14ac:dyDescent="0.25">
      <c r="A56" s="315" t="s">
        <v>98</v>
      </c>
      <c r="B56" s="311"/>
      <c r="C56" s="312"/>
      <c r="D56" s="313" t="s">
        <v>96</v>
      </c>
      <c r="E56" s="314">
        <v>6905300</v>
      </c>
      <c r="F56" s="314">
        <v>6905300</v>
      </c>
      <c r="G56" s="314">
        <v>4465900</v>
      </c>
      <c r="H56" s="314">
        <v>144225</v>
      </c>
      <c r="I56" s="314">
        <v>0</v>
      </c>
      <c r="J56" s="314">
        <v>219000</v>
      </c>
      <c r="K56" s="314">
        <v>35000</v>
      </c>
      <c r="L56" s="314">
        <v>166000</v>
      </c>
      <c r="M56" s="314">
        <v>90000</v>
      </c>
      <c r="N56" s="314">
        <v>0</v>
      </c>
      <c r="O56" s="314">
        <v>53000</v>
      </c>
      <c r="P56" s="314">
        <v>7124300</v>
      </c>
    </row>
    <row r="57" spans="1:16" ht="29.25" customHeight="1" x14ac:dyDescent="0.25">
      <c r="A57" s="315" t="s">
        <v>97</v>
      </c>
      <c r="B57" s="311"/>
      <c r="C57" s="312"/>
      <c r="D57" s="313" t="s">
        <v>96</v>
      </c>
      <c r="E57" s="314">
        <v>6905300</v>
      </c>
      <c r="F57" s="314">
        <v>6905300</v>
      </c>
      <c r="G57" s="314">
        <v>4465900</v>
      </c>
      <c r="H57" s="314">
        <v>144225</v>
      </c>
      <c r="I57" s="314">
        <v>0</v>
      </c>
      <c r="J57" s="314">
        <v>219000</v>
      </c>
      <c r="K57" s="314">
        <v>35000</v>
      </c>
      <c r="L57" s="314">
        <v>166000</v>
      </c>
      <c r="M57" s="314">
        <v>90000</v>
      </c>
      <c r="N57" s="314">
        <v>0</v>
      </c>
      <c r="O57" s="314">
        <v>53000</v>
      </c>
      <c r="P57" s="314">
        <v>7124300</v>
      </c>
    </row>
    <row r="58" spans="1:16" ht="38.25" x14ac:dyDescent="0.25">
      <c r="A58" s="321" t="s">
        <v>95</v>
      </c>
      <c r="B58" s="321" t="s">
        <v>32</v>
      </c>
      <c r="C58" s="322" t="s">
        <v>31</v>
      </c>
      <c r="D58" s="323" t="s">
        <v>30</v>
      </c>
      <c r="E58" s="316">
        <v>694000</v>
      </c>
      <c r="F58" s="324">
        <v>694000</v>
      </c>
      <c r="G58" s="324">
        <v>532000</v>
      </c>
      <c r="H58" s="324">
        <v>28000</v>
      </c>
      <c r="I58" s="324">
        <v>0</v>
      </c>
      <c r="J58" s="316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16">
        <v>694000</v>
      </c>
    </row>
    <row r="59" spans="1:16" ht="16.5" customHeight="1" x14ac:dyDescent="0.25">
      <c r="A59" s="321" t="s">
        <v>94</v>
      </c>
      <c r="B59" s="321" t="s">
        <v>20</v>
      </c>
      <c r="C59" s="322" t="s">
        <v>27</v>
      </c>
      <c r="D59" s="323" t="s">
        <v>59</v>
      </c>
      <c r="E59" s="316">
        <v>0</v>
      </c>
      <c r="F59" s="324">
        <v>0</v>
      </c>
      <c r="G59" s="324">
        <v>0</v>
      </c>
      <c r="H59" s="324">
        <v>0</v>
      </c>
      <c r="I59" s="324">
        <v>0</v>
      </c>
      <c r="J59" s="316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16">
        <v>0</v>
      </c>
    </row>
    <row r="60" spans="1:16" ht="30" customHeight="1" x14ac:dyDescent="0.25">
      <c r="A60" s="321" t="s">
        <v>93</v>
      </c>
      <c r="B60" s="321" t="s">
        <v>92</v>
      </c>
      <c r="C60" s="322" t="s">
        <v>85</v>
      </c>
      <c r="D60" s="323" t="s">
        <v>91</v>
      </c>
      <c r="E60" s="316">
        <v>65000</v>
      </c>
      <c r="F60" s="324">
        <v>65000</v>
      </c>
      <c r="G60" s="324">
        <v>0</v>
      </c>
      <c r="H60" s="324">
        <v>0</v>
      </c>
      <c r="I60" s="324">
        <v>0</v>
      </c>
      <c r="J60" s="316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</v>
      </c>
      <c r="P60" s="316">
        <v>65000</v>
      </c>
    </row>
    <row r="61" spans="1:16" ht="42" customHeight="1" x14ac:dyDescent="0.25">
      <c r="A61" s="321" t="s">
        <v>90</v>
      </c>
      <c r="B61" s="321" t="s">
        <v>89</v>
      </c>
      <c r="C61" s="322" t="s">
        <v>85</v>
      </c>
      <c r="D61" s="323" t="s">
        <v>88</v>
      </c>
      <c r="E61" s="316">
        <v>437200</v>
      </c>
      <c r="F61" s="324">
        <v>437200</v>
      </c>
      <c r="G61" s="324">
        <v>0</v>
      </c>
      <c r="H61" s="324">
        <v>0</v>
      </c>
      <c r="I61" s="324">
        <v>0</v>
      </c>
      <c r="J61" s="316">
        <v>0</v>
      </c>
      <c r="K61" s="324">
        <v>0</v>
      </c>
      <c r="L61" s="324">
        <v>0</v>
      </c>
      <c r="M61" s="324">
        <v>0</v>
      </c>
      <c r="N61" s="324">
        <v>0</v>
      </c>
      <c r="O61" s="324">
        <v>0</v>
      </c>
      <c r="P61" s="316">
        <v>437200</v>
      </c>
    </row>
    <row r="62" spans="1:16" ht="42.75" customHeight="1" x14ac:dyDescent="0.25">
      <c r="A62" s="321" t="s">
        <v>87</v>
      </c>
      <c r="B62" s="321" t="s">
        <v>86</v>
      </c>
      <c r="C62" s="322" t="s">
        <v>85</v>
      </c>
      <c r="D62" s="323" t="s">
        <v>84</v>
      </c>
      <c r="E62" s="316">
        <v>110000</v>
      </c>
      <c r="F62" s="324">
        <v>110000</v>
      </c>
      <c r="G62" s="324">
        <v>0</v>
      </c>
      <c r="H62" s="324">
        <v>0</v>
      </c>
      <c r="I62" s="324">
        <v>0</v>
      </c>
      <c r="J62" s="316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16">
        <v>110000</v>
      </c>
    </row>
    <row r="63" spans="1:16" ht="53.25" customHeight="1" x14ac:dyDescent="0.25">
      <c r="A63" s="321" t="s">
        <v>83</v>
      </c>
      <c r="B63" s="321" t="s">
        <v>82</v>
      </c>
      <c r="C63" s="322" t="s">
        <v>81</v>
      </c>
      <c r="D63" s="323" t="s">
        <v>80</v>
      </c>
      <c r="E63" s="316">
        <v>3956100</v>
      </c>
      <c r="F63" s="324">
        <v>3956100</v>
      </c>
      <c r="G63" s="324">
        <v>3036000</v>
      </c>
      <c r="H63" s="324">
        <v>75625</v>
      </c>
      <c r="I63" s="324">
        <v>0</v>
      </c>
      <c r="J63" s="316">
        <v>194000</v>
      </c>
      <c r="K63" s="324">
        <v>10000</v>
      </c>
      <c r="L63" s="324">
        <v>166000</v>
      </c>
      <c r="M63" s="324">
        <v>90000</v>
      </c>
      <c r="N63" s="324">
        <v>0</v>
      </c>
      <c r="O63" s="324">
        <v>28000</v>
      </c>
      <c r="P63" s="316">
        <v>4150100</v>
      </c>
    </row>
    <row r="64" spans="1:16" ht="29.25" customHeight="1" x14ac:dyDescent="0.25">
      <c r="A64" s="321" t="s">
        <v>79</v>
      </c>
      <c r="B64" s="321" t="s">
        <v>78</v>
      </c>
      <c r="C64" s="322" t="s">
        <v>77</v>
      </c>
      <c r="D64" s="323" t="s">
        <v>76</v>
      </c>
      <c r="E64" s="316">
        <v>658670</v>
      </c>
      <c r="F64" s="324">
        <v>658670</v>
      </c>
      <c r="G64" s="324">
        <v>501600</v>
      </c>
      <c r="H64" s="324">
        <v>22000</v>
      </c>
      <c r="I64" s="324">
        <v>0</v>
      </c>
      <c r="J64" s="316">
        <v>25000</v>
      </c>
      <c r="K64" s="324">
        <v>25000</v>
      </c>
      <c r="L64" s="324">
        <v>0</v>
      </c>
      <c r="M64" s="324">
        <v>0</v>
      </c>
      <c r="N64" s="324">
        <v>0</v>
      </c>
      <c r="O64" s="324">
        <v>25000</v>
      </c>
      <c r="P64" s="316">
        <v>683670</v>
      </c>
    </row>
    <row r="65" spans="1:16" ht="67.5" customHeight="1" x14ac:dyDescent="0.25">
      <c r="A65" s="321" t="s">
        <v>75</v>
      </c>
      <c r="B65" s="321" t="s">
        <v>74</v>
      </c>
      <c r="C65" s="322" t="s">
        <v>73</v>
      </c>
      <c r="D65" s="323" t="s">
        <v>72</v>
      </c>
      <c r="E65" s="316">
        <v>24800</v>
      </c>
      <c r="F65" s="324">
        <v>24800</v>
      </c>
      <c r="G65" s="324">
        <v>0</v>
      </c>
      <c r="H65" s="324">
        <v>0</v>
      </c>
      <c r="I65" s="324">
        <v>0</v>
      </c>
      <c r="J65" s="316">
        <v>0</v>
      </c>
      <c r="K65" s="324">
        <v>0</v>
      </c>
      <c r="L65" s="324">
        <v>0</v>
      </c>
      <c r="M65" s="324">
        <v>0</v>
      </c>
      <c r="N65" s="324">
        <v>0</v>
      </c>
      <c r="O65" s="324">
        <v>0</v>
      </c>
      <c r="P65" s="316">
        <v>24800</v>
      </c>
    </row>
    <row r="66" spans="1:16" ht="38.25" x14ac:dyDescent="0.25">
      <c r="A66" s="321" t="s">
        <v>71</v>
      </c>
      <c r="B66" s="321" t="s">
        <v>70</v>
      </c>
      <c r="C66" s="322" t="s">
        <v>66</v>
      </c>
      <c r="D66" s="323" t="s">
        <v>69</v>
      </c>
      <c r="E66" s="316">
        <v>535530</v>
      </c>
      <c r="F66" s="324">
        <v>535530</v>
      </c>
      <c r="G66" s="324">
        <v>396300</v>
      </c>
      <c r="H66" s="324">
        <v>18600</v>
      </c>
      <c r="I66" s="324">
        <v>0</v>
      </c>
      <c r="J66" s="316">
        <v>0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16">
        <v>535530</v>
      </c>
    </row>
    <row r="67" spans="1:16" ht="34.5" customHeight="1" x14ac:dyDescent="0.25">
      <c r="A67" s="321" t="s">
        <v>68</v>
      </c>
      <c r="B67" s="321" t="s">
        <v>67</v>
      </c>
      <c r="C67" s="322" t="s">
        <v>66</v>
      </c>
      <c r="D67" s="323" t="s">
        <v>65</v>
      </c>
      <c r="E67" s="316">
        <v>424000</v>
      </c>
      <c r="F67" s="324">
        <v>424000</v>
      </c>
      <c r="G67" s="324">
        <v>0</v>
      </c>
      <c r="H67" s="324">
        <v>0</v>
      </c>
      <c r="I67" s="324">
        <v>0</v>
      </c>
      <c r="J67" s="316">
        <v>0</v>
      </c>
      <c r="K67" s="324">
        <v>0</v>
      </c>
      <c r="L67" s="324">
        <v>0</v>
      </c>
      <c r="M67" s="324">
        <v>0</v>
      </c>
      <c r="N67" s="324">
        <v>0</v>
      </c>
      <c r="O67" s="324">
        <v>0</v>
      </c>
      <c r="P67" s="316">
        <v>424000</v>
      </c>
    </row>
    <row r="68" spans="1:16" ht="25.5" x14ac:dyDescent="0.25">
      <c r="A68" s="315" t="s">
        <v>64</v>
      </c>
      <c r="B68" s="311"/>
      <c r="C68" s="312"/>
      <c r="D68" s="313" t="s">
        <v>62</v>
      </c>
      <c r="E68" s="314">
        <v>9874385</v>
      </c>
      <c r="F68" s="314">
        <v>9874385</v>
      </c>
      <c r="G68" s="314">
        <v>6706788</v>
      </c>
      <c r="H68" s="314">
        <v>930240</v>
      </c>
      <c r="I68" s="314">
        <v>0</v>
      </c>
      <c r="J68" s="314">
        <v>345200</v>
      </c>
      <c r="K68" s="314">
        <v>55200</v>
      </c>
      <c r="L68" s="314">
        <v>190000</v>
      </c>
      <c r="M68" s="314">
        <v>0</v>
      </c>
      <c r="N68" s="314">
        <v>0</v>
      </c>
      <c r="O68" s="314">
        <v>155200</v>
      </c>
      <c r="P68" s="314">
        <v>10219585</v>
      </c>
    </row>
    <row r="69" spans="1:16" ht="25.5" x14ac:dyDescent="0.25">
      <c r="A69" s="315" t="s">
        <v>63</v>
      </c>
      <c r="B69" s="311"/>
      <c r="C69" s="312"/>
      <c r="D69" s="313" t="s">
        <v>62</v>
      </c>
      <c r="E69" s="314">
        <v>9874385</v>
      </c>
      <c r="F69" s="314">
        <v>9874385</v>
      </c>
      <c r="G69" s="314">
        <v>6706788</v>
      </c>
      <c r="H69" s="314">
        <v>930240</v>
      </c>
      <c r="I69" s="314">
        <v>0</v>
      </c>
      <c r="J69" s="314">
        <v>345200</v>
      </c>
      <c r="K69" s="314">
        <v>55200</v>
      </c>
      <c r="L69" s="314">
        <v>190000</v>
      </c>
      <c r="M69" s="314">
        <v>0</v>
      </c>
      <c r="N69" s="314">
        <v>0</v>
      </c>
      <c r="O69" s="314">
        <v>155200</v>
      </c>
      <c r="P69" s="314">
        <v>10219585</v>
      </c>
    </row>
    <row r="70" spans="1:16" ht="49.5" customHeight="1" x14ac:dyDescent="0.25">
      <c r="A70" s="321" t="s">
        <v>61</v>
      </c>
      <c r="B70" s="321" t="s">
        <v>32</v>
      </c>
      <c r="C70" s="322" t="s">
        <v>31</v>
      </c>
      <c r="D70" s="323" t="s">
        <v>30</v>
      </c>
      <c r="E70" s="316">
        <v>458470</v>
      </c>
      <c r="F70" s="324">
        <v>458470</v>
      </c>
      <c r="G70" s="324">
        <v>359188</v>
      </c>
      <c r="H70" s="324">
        <v>9000</v>
      </c>
      <c r="I70" s="324">
        <v>0</v>
      </c>
      <c r="J70" s="316">
        <v>0</v>
      </c>
      <c r="K70" s="324">
        <v>0</v>
      </c>
      <c r="L70" s="324">
        <v>0</v>
      </c>
      <c r="M70" s="324">
        <v>0</v>
      </c>
      <c r="N70" s="324">
        <v>0</v>
      </c>
      <c r="O70" s="324">
        <v>0</v>
      </c>
      <c r="P70" s="316">
        <v>458470</v>
      </c>
    </row>
    <row r="71" spans="1:16" ht="21" customHeight="1" x14ac:dyDescent="0.25">
      <c r="A71" s="321" t="s">
        <v>60</v>
      </c>
      <c r="B71" s="321" t="s">
        <v>20</v>
      </c>
      <c r="C71" s="322" t="s">
        <v>27</v>
      </c>
      <c r="D71" s="323" t="s">
        <v>59</v>
      </c>
      <c r="E71" s="316">
        <v>8716</v>
      </c>
      <c r="F71" s="324">
        <v>8716</v>
      </c>
      <c r="G71" s="324">
        <v>0</v>
      </c>
      <c r="H71" s="324">
        <v>0</v>
      </c>
      <c r="I71" s="324">
        <v>0</v>
      </c>
      <c r="J71" s="316">
        <v>0</v>
      </c>
      <c r="K71" s="324">
        <v>0</v>
      </c>
      <c r="L71" s="324">
        <v>0</v>
      </c>
      <c r="M71" s="324">
        <v>0</v>
      </c>
      <c r="N71" s="324">
        <v>0</v>
      </c>
      <c r="O71" s="324">
        <v>0</v>
      </c>
      <c r="P71" s="316">
        <v>8716</v>
      </c>
    </row>
    <row r="72" spans="1:16" ht="51" x14ac:dyDescent="0.25">
      <c r="A72" s="321" t="s">
        <v>58</v>
      </c>
      <c r="B72" s="321" t="s">
        <v>57</v>
      </c>
      <c r="C72" s="322" t="s">
        <v>56</v>
      </c>
      <c r="D72" s="323" t="s">
        <v>55</v>
      </c>
      <c r="E72" s="316">
        <v>3605300</v>
      </c>
      <c r="F72" s="324">
        <v>3605300</v>
      </c>
      <c r="G72" s="324">
        <v>2737000</v>
      </c>
      <c r="H72" s="324">
        <v>242436</v>
      </c>
      <c r="I72" s="324">
        <v>0</v>
      </c>
      <c r="J72" s="316">
        <v>200000</v>
      </c>
      <c r="K72" s="324">
        <v>0</v>
      </c>
      <c r="L72" s="324">
        <v>100000</v>
      </c>
      <c r="M72" s="324">
        <v>0</v>
      </c>
      <c r="N72" s="324">
        <v>0</v>
      </c>
      <c r="O72" s="324">
        <v>100000</v>
      </c>
      <c r="P72" s="316">
        <v>3805300</v>
      </c>
    </row>
    <row r="73" spans="1:16" ht="18.75" customHeight="1" x14ac:dyDescent="0.25">
      <c r="A73" s="321" t="s">
        <v>54</v>
      </c>
      <c r="B73" s="321" t="s">
        <v>53</v>
      </c>
      <c r="C73" s="322" t="s">
        <v>49</v>
      </c>
      <c r="D73" s="323" t="s">
        <v>52</v>
      </c>
      <c r="E73" s="316">
        <v>1574760</v>
      </c>
      <c r="F73" s="324">
        <v>1574760</v>
      </c>
      <c r="G73" s="324">
        <v>1023250</v>
      </c>
      <c r="H73" s="324">
        <v>165760</v>
      </c>
      <c r="I73" s="324">
        <v>0</v>
      </c>
      <c r="J73" s="316">
        <v>31000</v>
      </c>
      <c r="K73" s="324">
        <v>25000</v>
      </c>
      <c r="L73" s="324">
        <v>6000</v>
      </c>
      <c r="M73" s="324">
        <v>0</v>
      </c>
      <c r="N73" s="324">
        <v>0</v>
      </c>
      <c r="O73" s="324">
        <v>25000</v>
      </c>
      <c r="P73" s="316">
        <v>1605760</v>
      </c>
    </row>
    <row r="74" spans="1:16" ht="21" customHeight="1" x14ac:dyDescent="0.25">
      <c r="A74" s="321" t="s">
        <v>51</v>
      </c>
      <c r="B74" s="321" t="s">
        <v>50</v>
      </c>
      <c r="C74" s="322" t="s">
        <v>49</v>
      </c>
      <c r="D74" s="323" t="s">
        <v>48</v>
      </c>
      <c r="E74" s="316">
        <v>90930</v>
      </c>
      <c r="F74" s="324">
        <v>90930</v>
      </c>
      <c r="G74" s="324">
        <v>78200</v>
      </c>
      <c r="H74" s="324">
        <v>0</v>
      </c>
      <c r="I74" s="324">
        <v>0</v>
      </c>
      <c r="J74" s="316">
        <v>0</v>
      </c>
      <c r="K74" s="324">
        <v>0</v>
      </c>
      <c r="L74" s="324">
        <v>0</v>
      </c>
      <c r="M74" s="324">
        <v>0</v>
      </c>
      <c r="N74" s="324">
        <v>0</v>
      </c>
      <c r="O74" s="324">
        <v>0</v>
      </c>
      <c r="P74" s="316">
        <v>90930</v>
      </c>
    </row>
    <row r="75" spans="1:16" ht="42" customHeight="1" x14ac:dyDescent="0.25">
      <c r="A75" s="321" t="s">
        <v>47</v>
      </c>
      <c r="B75" s="321" t="s">
        <v>46</v>
      </c>
      <c r="C75" s="322" t="s">
        <v>45</v>
      </c>
      <c r="D75" s="323" t="s">
        <v>44</v>
      </c>
      <c r="E75" s="316">
        <v>3585269</v>
      </c>
      <c r="F75" s="324">
        <v>3585269</v>
      </c>
      <c r="G75" s="324">
        <v>2290000</v>
      </c>
      <c r="H75" s="324">
        <v>513044</v>
      </c>
      <c r="I75" s="324">
        <v>0</v>
      </c>
      <c r="J75" s="316">
        <v>114200</v>
      </c>
      <c r="K75" s="324">
        <v>30200</v>
      </c>
      <c r="L75" s="324">
        <v>84000</v>
      </c>
      <c r="M75" s="324">
        <v>0</v>
      </c>
      <c r="N75" s="324">
        <v>0</v>
      </c>
      <c r="O75" s="324">
        <v>30200</v>
      </c>
      <c r="P75" s="316">
        <v>3699469</v>
      </c>
    </row>
    <row r="76" spans="1:16" ht="28.5" customHeight="1" x14ac:dyDescent="0.25">
      <c r="A76" s="321" t="s">
        <v>43</v>
      </c>
      <c r="B76" s="321" t="s">
        <v>42</v>
      </c>
      <c r="C76" s="322" t="s">
        <v>38</v>
      </c>
      <c r="D76" s="323" t="s">
        <v>41</v>
      </c>
      <c r="E76" s="316">
        <v>314940</v>
      </c>
      <c r="F76" s="324">
        <v>314940</v>
      </c>
      <c r="G76" s="324">
        <v>219150</v>
      </c>
      <c r="H76" s="324">
        <v>0</v>
      </c>
      <c r="I76" s="324">
        <v>0</v>
      </c>
      <c r="J76" s="316">
        <v>0</v>
      </c>
      <c r="K76" s="324">
        <v>0</v>
      </c>
      <c r="L76" s="324">
        <v>0</v>
      </c>
      <c r="M76" s="324">
        <v>0</v>
      </c>
      <c r="N76" s="324">
        <v>0</v>
      </c>
      <c r="O76" s="324">
        <v>0</v>
      </c>
      <c r="P76" s="316">
        <v>314940</v>
      </c>
    </row>
    <row r="77" spans="1:16" ht="21" customHeight="1" x14ac:dyDescent="0.25">
      <c r="A77" s="321" t="s">
        <v>40</v>
      </c>
      <c r="B77" s="321" t="s">
        <v>39</v>
      </c>
      <c r="C77" s="322" t="s">
        <v>38</v>
      </c>
      <c r="D77" s="323" t="s">
        <v>37</v>
      </c>
      <c r="E77" s="316">
        <v>236000</v>
      </c>
      <c r="F77" s="324">
        <v>236000</v>
      </c>
      <c r="G77" s="324">
        <v>0</v>
      </c>
      <c r="H77" s="324">
        <v>0</v>
      </c>
      <c r="I77" s="324">
        <v>0</v>
      </c>
      <c r="J77" s="316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16">
        <v>236000</v>
      </c>
    </row>
    <row r="78" spans="1:16" ht="18.75" customHeight="1" x14ac:dyDescent="0.25">
      <c r="A78" s="321" t="s">
        <v>279</v>
      </c>
      <c r="B78" s="321" t="s">
        <v>280</v>
      </c>
      <c r="C78" s="322" t="s">
        <v>104</v>
      </c>
      <c r="D78" s="323" t="s">
        <v>281</v>
      </c>
      <c r="E78" s="316">
        <v>0</v>
      </c>
      <c r="F78" s="324">
        <v>0</v>
      </c>
      <c r="G78" s="324">
        <v>0</v>
      </c>
      <c r="H78" s="324">
        <v>0</v>
      </c>
      <c r="I78" s="324">
        <v>0</v>
      </c>
      <c r="J78" s="316">
        <v>0</v>
      </c>
      <c r="K78" s="324">
        <v>0</v>
      </c>
      <c r="L78" s="324">
        <v>0</v>
      </c>
      <c r="M78" s="324">
        <v>0</v>
      </c>
      <c r="N78" s="324">
        <v>0</v>
      </c>
      <c r="O78" s="324">
        <v>0</v>
      </c>
      <c r="P78" s="316">
        <v>0</v>
      </c>
    </row>
    <row r="79" spans="1:16" ht="26.25" customHeight="1" x14ac:dyDescent="0.25">
      <c r="A79" s="315" t="s">
        <v>36</v>
      </c>
      <c r="B79" s="311"/>
      <c r="C79" s="312"/>
      <c r="D79" s="313" t="s">
        <v>35</v>
      </c>
      <c r="E79" s="314">
        <v>20387001</v>
      </c>
      <c r="F79" s="314">
        <v>17831889</v>
      </c>
      <c r="G79" s="314">
        <v>1135060</v>
      </c>
      <c r="H79" s="314">
        <v>21400</v>
      </c>
      <c r="I79" s="314">
        <v>2555112</v>
      </c>
      <c r="J79" s="314">
        <v>0</v>
      </c>
      <c r="K79" s="314">
        <v>0</v>
      </c>
      <c r="L79" s="314">
        <v>0</v>
      </c>
      <c r="M79" s="314">
        <v>0</v>
      </c>
      <c r="N79" s="314">
        <v>0</v>
      </c>
      <c r="O79" s="314">
        <v>0</v>
      </c>
      <c r="P79" s="314">
        <v>20387001</v>
      </c>
    </row>
    <row r="80" spans="1:16" ht="28.5" customHeight="1" x14ac:dyDescent="0.25">
      <c r="A80" s="315" t="s">
        <v>34</v>
      </c>
      <c r="B80" s="311"/>
      <c r="C80" s="312"/>
      <c r="D80" s="313" t="s">
        <v>35</v>
      </c>
      <c r="E80" s="314">
        <v>20387001</v>
      </c>
      <c r="F80" s="314">
        <v>17831889</v>
      </c>
      <c r="G80" s="314">
        <v>1135060</v>
      </c>
      <c r="H80" s="314">
        <v>21400</v>
      </c>
      <c r="I80" s="314">
        <v>2555112</v>
      </c>
      <c r="J80" s="314">
        <v>0</v>
      </c>
      <c r="K80" s="314">
        <v>0</v>
      </c>
      <c r="L80" s="314">
        <v>0</v>
      </c>
      <c r="M80" s="314">
        <v>0</v>
      </c>
      <c r="N80" s="314">
        <v>0</v>
      </c>
      <c r="O80" s="314">
        <v>0</v>
      </c>
      <c r="P80" s="314">
        <v>20387001</v>
      </c>
    </row>
    <row r="81" spans="1:16" ht="51.75" customHeight="1" x14ac:dyDescent="0.25">
      <c r="A81" s="321" t="s">
        <v>33</v>
      </c>
      <c r="B81" s="321" t="s">
        <v>32</v>
      </c>
      <c r="C81" s="322" t="s">
        <v>31</v>
      </c>
      <c r="D81" s="323" t="s">
        <v>30</v>
      </c>
      <c r="E81" s="316">
        <v>1443490</v>
      </c>
      <c r="F81" s="324">
        <v>1443490</v>
      </c>
      <c r="G81" s="324">
        <v>1135060</v>
      </c>
      <c r="H81" s="324">
        <v>21400</v>
      </c>
      <c r="I81" s="324">
        <v>0</v>
      </c>
      <c r="J81" s="316">
        <v>0</v>
      </c>
      <c r="K81" s="324">
        <v>0</v>
      </c>
      <c r="L81" s="324">
        <v>0</v>
      </c>
      <c r="M81" s="324">
        <v>0</v>
      </c>
      <c r="N81" s="324">
        <v>0</v>
      </c>
      <c r="O81" s="324">
        <v>0</v>
      </c>
      <c r="P81" s="316">
        <v>1443490</v>
      </c>
    </row>
    <row r="82" spans="1:16" ht="22.5" customHeight="1" x14ac:dyDescent="0.25">
      <c r="A82" s="321" t="s">
        <v>29</v>
      </c>
      <c r="B82" s="321" t="s">
        <v>28</v>
      </c>
      <c r="C82" s="322" t="s">
        <v>27</v>
      </c>
      <c r="D82" s="323" t="s">
        <v>26</v>
      </c>
      <c r="E82" s="316">
        <v>0</v>
      </c>
      <c r="F82" s="324">
        <v>0</v>
      </c>
      <c r="G82" s="324">
        <v>0</v>
      </c>
      <c r="H82" s="324">
        <v>0</v>
      </c>
      <c r="I82" s="324">
        <v>0</v>
      </c>
      <c r="J82" s="316">
        <v>0</v>
      </c>
      <c r="K82" s="324">
        <v>0</v>
      </c>
      <c r="L82" s="324">
        <v>0</v>
      </c>
      <c r="M82" s="324">
        <v>0</v>
      </c>
      <c r="N82" s="324">
        <v>0</v>
      </c>
      <c r="O82" s="324">
        <v>0</v>
      </c>
      <c r="P82" s="316">
        <v>0</v>
      </c>
    </row>
    <row r="83" spans="1:16" ht="47.25" customHeight="1" x14ac:dyDescent="0.25">
      <c r="A83" s="321" t="s">
        <v>25</v>
      </c>
      <c r="B83" s="321" t="s">
        <v>24</v>
      </c>
      <c r="C83" s="322" t="s">
        <v>20</v>
      </c>
      <c r="D83" s="323" t="s">
        <v>23</v>
      </c>
      <c r="E83" s="316">
        <v>13524300</v>
      </c>
      <c r="F83" s="324">
        <v>13524300</v>
      </c>
      <c r="G83" s="324">
        <v>0</v>
      </c>
      <c r="H83" s="324">
        <v>0</v>
      </c>
      <c r="I83" s="324">
        <v>0</v>
      </c>
      <c r="J83" s="316">
        <v>0</v>
      </c>
      <c r="K83" s="324">
        <v>0</v>
      </c>
      <c r="L83" s="324">
        <v>0</v>
      </c>
      <c r="M83" s="324">
        <v>0</v>
      </c>
      <c r="N83" s="324">
        <v>0</v>
      </c>
      <c r="O83" s="324">
        <v>0</v>
      </c>
      <c r="P83" s="316">
        <v>13524300</v>
      </c>
    </row>
    <row r="84" spans="1:16" ht="74.25" customHeight="1" x14ac:dyDescent="0.25">
      <c r="A84" s="321" t="s">
        <v>362</v>
      </c>
      <c r="B84" s="321" t="s">
        <v>363</v>
      </c>
      <c r="C84" s="322" t="s">
        <v>20</v>
      </c>
      <c r="D84" s="323" t="s">
        <v>364</v>
      </c>
      <c r="E84" s="316">
        <v>190000</v>
      </c>
      <c r="F84" s="324">
        <v>0</v>
      </c>
      <c r="G84" s="324">
        <v>0</v>
      </c>
      <c r="H84" s="324">
        <v>0</v>
      </c>
      <c r="I84" s="324">
        <v>190000</v>
      </c>
      <c r="J84" s="316">
        <v>0</v>
      </c>
      <c r="K84" s="324">
        <v>0</v>
      </c>
      <c r="L84" s="324">
        <v>0</v>
      </c>
      <c r="M84" s="324">
        <v>0</v>
      </c>
      <c r="N84" s="324">
        <v>0</v>
      </c>
      <c r="O84" s="324">
        <v>0</v>
      </c>
      <c r="P84" s="316">
        <v>190000</v>
      </c>
    </row>
    <row r="85" spans="1:16" ht="25.5" customHeight="1" x14ac:dyDescent="0.25">
      <c r="A85" s="321" t="s">
        <v>22</v>
      </c>
      <c r="B85" s="321" t="s">
        <v>21</v>
      </c>
      <c r="C85" s="322" t="s">
        <v>20</v>
      </c>
      <c r="D85" s="323" t="s">
        <v>7</v>
      </c>
      <c r="E85" s="316">
        <v>5229211</v>
      </c>
      <c r="F85" s="324">
        <v>2864099</v>
      </c>
      <c r="G85" s="324">
        <v>0</v>
      </c>
      <c r="H85" s="324">
        <v>0</v>
      </c>
      <c r="I85" s="324">
        <v>2365112</v>
      </c>
      <c r="J85" s="316">
        <v>0</v>
      </c>
      <c r="K85" s="324">
        <v>0</v>
      </c>
      <c r="L85" s="324">
        <v>0</v>
      </c>
      <c r="M85" s="324">
        <v>0</v>
      </c>
      <c r="N85" s="324">
        <v>0</v>
      </c>
      <c r="O85" s="324">
        <v>0</v>
      </c>
      <c r="P85" s="316">
        <v>5229211</v>
      </c>
    </row>
    <row r="86" spans="1:16" ht="25.5" customHeight="1" x14ac:dyDescent="0.25">
      <c r="A86" s="311" t="s">
        <v>8</v>
      </c>
      <c r="B86" s="315" t="s">
        <v>8</v>
      </c>
      <c r="C86" s="312" t="s">
        <v>8</v>
      </c>
      <c r="D86" s="313" t="s">
        <v>2</v>
      </c>
      <c r="E86" s="314">
        <v>146720454</v>
      </c>
      <c r="F86" s="314">
        <v>135491274</v>
      </c>
      <c r="G86" s="314">
        <v>79289131</v>
      </c>
      <c r="H86" s="314">
        <v>9241288</v>
      </c>
      <c r="I86" s="314">
        <v>11229180</v>
      </c>
      <c r="J86" s="314">
        <v>37414521</v>
      </c>
      <c r="K86" s="314">
        <v>30555156</v>
      </c>
      <c r="L86" s="314">
        <v>2482365</v>
      </c>
      <c r="M86" s="314">
        <v>90000</v>
      </c>
      <c r="N86" s="314">
        <v>0</v>
      </c>
      <c r="O86" s="314">
        <v>34932156</v>
      </c>
      <c r="P86" s="314">
        <v>184134975</v>
      </c>
    </row>
    <row r="89" spans="1:16" x14ac:dyDescent="0.25">
      <c r="B89" s="284" t="s">
        <v>9</v>
      </c>
      <c r="I89" s="284" t="s">
        <v>10</v>
      </c>
    </row>
  </sheetData>
  <mergeCells count="23">
    <mergeCell ref="M2:O3"/>
    <mergeCell ref="O9:O11"/>
    <mergeCell ref="G10:G11"/>
    <mergeCell ref="H10:H11"/>
    <mergeCell ref="M10:M11"/>
    <mergeCell ref="N10:N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K9:K11"/>
    <mergeCell ref="M9:N9"/>
    <mergeCell ref="E9:E11"/>
    <mergeCell ref="F9:F11"/>
    <mergeCell ref="G9:H9"/>
    <mergeCell ref="I9:I11"/>
    <mergeCell ref="J9:J11"/>
  </mergeCells>
  <pageMargins left="0.19685039370078741" right="0.19685039370078741" top="0.39370078740157483" bottom="0.19685039370078741" header="0" footer="0"/>
  <pageSetup paperSize="9" scale="66" fitToHeight="500" orientation="landscape" verticalDpi="0" r:id="rId1"/>
  <rowBreaks count="2" manualBreakCount="2">
    <brk id="49" max="15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opLeftCell="D1" zoomScaleNormal="100" workbookViewId="0">
      <selection activeCell="D3" sqref="D3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10" width="12.140625" style="1" customWidth="1"/>
    <col min="11" max="11" width="14.42578125" style="1" customWidth="1"/>
    <col min="12" max="12" width="12.7109375" style="1" customWidth="1"/>
    <col min="13" max="14" width="14.28515625" style="1" customWidth="1"/>
    <col min="15" max="15" width="12.7109375" style="1" customWidth="1"/>
    <col min="16" max="16" width="18.140625" style="1" customWidth="1"/>
    <col min="17" max="17" width="11.85546875" style="1" customWidth="1"/>
    <col min="18" max="18" width="9" style="1" customWidth="1"/>
    <col min="19" max="19" width="9.140625" style="1" customWidth="1"/>
    <col min="20" max="21" width="12.7109375" style="1" customWidth="1"/>
    <col min="22" max="22" width="11.140625" style="1" customWidth="1"/>
    <col min="23" max="23" width="11.5703125" style="1" customWidth="1"/>
    <col min="24" max="24" width="11.28515625" style="1" customWidth="1"/>
    <col min="25" max="25" width="11.5703125" style="1" customWidth="1"/>
    <col min="26" max="26" width="10.140625" style="1" customWidth="1"/>
    <col min="27" max="27" width="11" style="1" customWidth="1"/>
    <col min="28" max="28" width="9.42578125" style="1" customWidth="1"/>
    <col min="29" max="29" width="10.28515625" style="1" customWidth="1"/>
    <col min="30" max="30" width="9.85546875" style="1" customWidth="1"/>
    <col min="31" max="31" width="10.140625" style="1" customWidth="1"/>
    <col min="32" max="32" width="8.5703125" style="1" customWidth="1"/>
    <col min="33" max="34" width="10.85546875" style="1" customWidth="1"/>
    <col min="35" max="35" width="5.5703125" style="1" customWidth="1"/>
    <col min="36" max="36" width="14.85546875" style="1" customWidth="1"/>
    <col min="37" max="37" width="14.28515625" style="1" hidden="1" customWidth="1"/>
    <col min="38" max="38" width="0.140625" style="1" hidden="1" customWidth="1"/>
    <col min="39" max="39" width="9.42578125" style="1" bestFit="1" customWidth="1"/>
    <col min="40" max="16384" width="8.85546875" style="1"/>
  </cols>
  <sheetData>
    <row r="1" spans="2:54" ht="63" customHeight="1" x14ac:dyDescent="0.3">
      <c r="C1" s="7"/>
      <c r="K1" s="31"/>
      <c r="L1" s="143"/>
      <c r="M1" s="369" t="s">
        <v>496</v>
      </c>
      <c r="N1" s="369"/>
      <c r="O1" s="369"/>
      <c r="P1" s="369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51" t="s">
        <v>283</v>
      </c>
      <c r="AG1" s="351"/>
      <c r="AH1" s="351"/>
      <c r="AI1" s="351"/>
      <c r="AJ1" s="351"/>
      <c r="AK1" s="351"/>
      <c r="AL1" s="351"/>
      <c r="AM1" s="30"/>
    </row>
    <row r="2" spans="2:54" ht="42" customHeight="1" x14ac:dyDescent="0.25"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275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59"/>
      <c r="AJ2" s="259"/>
      <c r="AK2" s="259"/>
      <c r="AL2" s="259"/>
      <c r="AM2" s="30"/>
    </row>
    <row r="3" spans="2:54" ht="23.25" customHeight="1" x14ac:dyDescent="0.2">
      <c r="F3" s="29"/>
      <c r="G3" s="29"/>
      <c r="H3" s="29"/>
      <c r="I3" s="29"/>
      <c r="J3" s="29"/>
    </row>
    <row r="4" spans="2:54" s="28" customFormat="1" ht="28.5" customHeight="1" x14ac:dyDescent="0.4">
      <c r="B4" s="390" t="s">
        <v>285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</row>
    <row r="5" spans="2:54" ht="12.75" customHeight="1" x14ac:dyDescent="0.25">
      <c r="D5" s="27"/>
      <c r="E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7" t="s">
        <v>204</v>
      </c>
      <c r="AK5" s="26"/>
      <c r="AL5" s="26"/>
    </row>
    <row r="6" spans="2:54" s="7" customFormat="1" ht="27.75" customHeight="1" x14ac:dyDescent="0.3">
      <c r="B6" s="373" t="s">
        <v>1</v>
      </c>
      <c r="C6" s="376" t="s">
        <v>205</v>
      </c>
      <c r="D6" s="354" t="s">
        <v>206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  <c r="Q6" s="354" t="s">
        <v>221</v>
      </c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257"/>
      <c r="AK6" s="255"/>
      <c r="AL6" s="366"/>
      <c r="AM6" s="25"/>
    </row>
    <row r="7" spans="2:54" s="7" customFormat="1" ht="20.45" customHeight="1" x14ac:dyDescent="0.3">
      <c r="B7" s="374"/>
      <c r="C7" s="377"/>
      <c r="D7" s="360" t="s">
        <v>210</v>
      </c>
      <c r="E7" s="363" t="s">
        <v>207</v>
      </c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384" t="s">
        <v>2</v>
      </c>
      <c r="Q7" s="363" t="s">
        <v>207</v>
      </c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5"/>
      <c r="AJ7" s="387" t="s">
        <v>2</v>
      </c>
      <c r="AK7" s="255"/>
      <c r="AL7" s="367"/>
      <c r="AM7" s="25"/>
    </row>
    <row r="8" spans="2:54" ht="13.5" customHeight="1" x14ac:dyDescent="0.2">
      <c r="B8" s="374"/>
      <c r="C8" s="377"/>
      <c r="D8" s="361"/>
      <c r="E8" s="401" t="s">
        <v>208</v>
      </c>
      <c r="F8" s="402"/>
      <c r="G8" s="402"/>
      <c r="H8" s="402"/>
      <c r="I8" s="402"/>
      <c r="J8" s="402"/>
      <c r="K8" s="402"/>
      <c r="L8" s="402"/>
      <c r="M8" s="402"/>
      <c r="N8" s="403"/>
      <c r="O8" s="357" t="s">
        <v>209</v>
      </c>
      <c r="P8" s="385"/>
      <c r="Q8" s="392" t="s">
        <v>222</v>
      </c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4"/>
      <c r="AG8" s="381" t="s">
        <v>23</v>
      </c>
      <c r="AH8" s="381" t="s">
        <v>364</v>
      </c>
      <c r="AI8" s="357" t="s">
        <v>209</v>
      </c>
      <c r="AJ8" s="388"/>
      <c r="AK8" s="366"/>
      <c r="AL8" s="367"/>
    </row>
    <row r="9" spans="2:54" ht="12" customHeight="1" x14ac:dyDescent="0.2">
      <c r="B9" s="374"/>
      <c r="C9" s="377"/>
      <c r="D9" s="361"/>
      <c r="E9" s="404"/>
      <c r="F9" s="405"/>
      <c r="G9" s="405"/>
      <c r="H9" s="405"/>
      <c r="I9" s="405"/>
      <c r="J9" s="405"/>
      <c r="K9" s="405"/>
      <c r="L9" s="405"/>
      <c r="M9" s="405"/>
      <c r="N9" s="406"/>
      <c r="O9" s="358"/>
      <c r="P9" s="385"/>
      <c r="Q9" s="395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7"/>
      <c r="AG9" s="382"/>
      <c r="AH9" s="410"/>
      <c r="AI9" s="379"/>
      <c r="AJ9" s="388"/>
      <c r="AK9" s="367"/>
      <c r="AL9" s="367"/>
    </row>
    <row r="10" spans="2:54" ht="49.5" customHeight="1" x14ac:dyDescent="0.2">
      <c r="B10" s="374"/>
      <c r="C10" s="377"/>
      <c r="D10" s="361"/>
      <c r="E10" s="404"/>
      <c r="F10" s="405"/>
      <c r="G10" s="405"/>
      <c r="H10" s="405"/>
      <c r="I10" s="405"/>
      <c r="J10" s="405"/>
      <c r="K10" s="405"/>
      <c r="L10" s="405"/>
      <c r="M10" s="405"/>
      <c r="N10" s="406"/>
      <c r="O10" s="358"/>
      <c r="P10" s="385"/>
      <c r="Q10" s="395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7"/>
      <c r="AG10" s="382"/>
      <c r="AH10" s="410"/>
      <c r="AI10" s="379"/>
      <c r="AJ10" s="388"/>
      <c r="AK10" s="367"/>
      <c r="AL10" s="367"/>
    </row>
    <row r="11" spans="2:54" s="24" customFormat="1" ht="20.25" customHeight="1" x14ac:dyDescent="0.2">
      <c r="B11" s="375"/>
      <c r="C11" s="378"/>
      <c r="D11" s="362"/>
      <c r="E11" s="407"/>
      <c r="F11" s="408"/>
      <c r="G11" s="408"/>
      <c r="H11" s="408"/>
      <c r="I11" s="408"/>
      <c r="J11" s="408"/>
      <c r="K11" s="408"/>
      <c r="L11" s="408"/>
      <c r="M11" s="408"/>
      <c r="N11" s="409"/>
      <c r="O11" s="359"/>
      <c r="P11" s="385"/>
      <c r="Q11" s="398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400"/>
      <c r="AG11" s="382"/>
      <c r="AH11" s="410"/>
      <c r="AI11" s="380"/>
      <c r="AJ11" s="388"/>
      <c r="AK11" s="368"/>
      <c r="AL11" s="368"/>
    </row>
    <row r="12" spans="2:54" s="24" customFormat="1" ht="129.75" customHeight="1" x14ac:dyDescent="0.2">
      <c r="B12" s="148"/>
      <c r="C12" s="69"/>
      <c r="D12" s="70"/>
      <c r="E12" s="74" t="s">
        <v>213</v>
      </c>
      <c r="F12" s="74" t="s">
        <v>237</v>
      </c>
      <c r="G12" s="74" t="s">
        <v>261</v>
      </c>
      <c r="H12" s="74" t="s">
        <v>262</v>
      </c>
      <c r="I12" s="74" t="s">
        <v>282</v>
      </c>
      <c r="J12" s="293" t="s">
        <v>370</v>
      </c>
      <c r="K12" s="294" t="s">
        <v>238</v>
      </c>
      <c r="L12" s="120" t="s">
        <v>255</v>
      </c>
      <c r="M12" s="74" t="s">
        <v>239</v>
      </c>
      <c r="N12" s="268" t="s">
        <v>351</v>
      </c>
      <c r="O12" s="265" t="s">
        <v>352</v>
      </c>
      <c r="P12" s="386"/>
      <c r="Q12" s="76" t="s">
        <v>214</v>
      </c>
      <c r="R12" s="276" t="s">
        <v>492</v>
      </c>
      <c r="S12" s="79" t="s">
        <v>196</v>
      </c>
      <c r="T12" s="76" t="s">
        <v>215</v>
      </c>
      <c r="U12" s="76" t="s">
        <v>493</v>
      </c>
      <c r="V12" s="76" t="s">
        <v>216</v>
      </c>
      <c r="W12" s="76" t="s">
        <v>495</v>
      </c>
      <c r="X12" s="76" t="s">
        <v>217</v>
      </c>
      <c r="Y12" s="80" t="s">
        <v>218</v>
      </c>
      <c r="Z12" s="76" t="s">
        <v>263</v>
      </c>
      <c r="AA12" s="264" t="s">
        <v>494</v>
      </c>
      <c r="AB12" s="76" t="s">
        <v>346</v>
      </c>
      <c r="AC12" s="81" t="s">
        <v>219</v>
      </c>
      <c r="AD12" s="80" t="s">
        <v>220</v>
      </c>
      <c r="AE12" s="150" t="s">
        <v>284</v>
      </c>
      <c r="AF12" s="150" t="s">
        <v>284</v>
      </c>
      <c r="AG12" s="383"/>
      <c r="AH12" s="411"/>
      <c r="AI12" s="256"/>
      <c r="AJ12" s="389"/>
      <c r="AK12" s="258"/>
      <c r="AL12" s="255"/>
    </row>
    <row r="13" spans="2:54" s="24" customFormat="1" ht="25.5" customHeight="1" x14ac:dyDescent="0.2">
      <c r="B13" s="148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41054300</v>
      </c>
      <c r="K13" s="74">
        <v>41051000</v>
      </c>
      <c r="L13" s="74">
        <v>41051100</v>
      </c>
      <c r="M13" s="74">
        <v>41051200</v>
      </c>
      <c r="N13" s="74">
        <v>41051400</v>
      </c>
      <c r="O13" s="267">
        <v>41053600</v>
      </c>
      <c r="P13" s="71"/>
      <c r="Q13" s="76" t="s">
        <v>223</v>
      </c>
      <c r="R13" s="79" t="s">
        <v>223</v>
      </c>
      <c r="S13" s="79" t="s">
        <v>223</v>
      </c>
      <c r="T13" s="76" t="s">
        <v>223</v>
      </c>
      <c r="U13" s="76" t="s">
        <v>223</v>
      </c>
      <c r="V13" s="76" t="s">
        <v>223</v>
      </c>
      <c r="W13" s="76" t="s">
        <v>223</v>
      </c>
      <c r="X13" s="76" t="s">
        <v>223</v>
      </c>
      <c r="Y13" s="76" t="s">
        <v>224</v>
      </c>
      <c r="Z13" s="76" t="s">
        <v>224</v>
      </c>
      <c r="AA13" s="264" t="s">
        <v>223</v>
      </c>
      <c r="AB13" s="76" t="s">
        <v>223</v>
      </c>
      <c r="AC13" s="76" t="s">
        <v>223</v>
      </c>
      <c r="AD13" s="76" t="s">
        <v>223</v>
      </c>
      <c r="AE13" s="151" t="s">
        <v>224</v>
      </c>
      <c r="AF13" s="151" t="s">
        <v>224</v>
      </c>
      <c r="AG13" s="80" t="s">
        <v>241</v>
      </c>
      <c r="AH13" s="80" t="s">
        <v>368</v>
      </c>
      <c r="AI13" s="65"/>
      <c r="AJ13" s="65"/>
      <c r="AK13" s="258"/>
      <c r="AL13" s="255"/>
    </row>
    <row r="14" spans="2:54" ht="36" customHeight="1" x14ac:dyDescent="0.2">
      <c r="B14" s="149">
        <v>25100000000</v>
      </c>
      <c r="C14" s="67" t="s">
        <v>225</v>
      </c>
      <c r="D14" s="73">
        <v>5520000</v>
      </c>
      <c r="E14" s="23"/>
      <c r="F14" s="23"/>
      <c r="G14" s="23"/>
      <c r="H14" s="23"/>
      <c r="I14" s="106">
        <v>138000</v>
      </c>
      <c r="J14" s="106">
        <v>1877923</v>
      </c>
      <c r="K14" s="106">
        <v>743000</v>
      </c>
      <c r="L14" s="106">
        <v>1776350</v>
      </c>
      <c r="M14" s="106">
        <v>557667</v>
      </c>
      <c r="N14" s="106">
        <v>566479</v>
      </c>
      <c r="O14" s="266">
        <v>4259000</v>
      </c>
      <c r="P14" s="77">
        <f>SUM(D14:O14)</f>
        <v>15438419</v>
      </c>
      <c r="Q14" s="73">
        <v>688000</v>
      </c>
      <c r="R14" s="73"/>
      <c r="S14" s="73"/>
      <c r="T14" s="73">
        <v>572010</v>
      </c>
      <c r="U14" s="73"/>
      <c r="V14" s="73"/>
      <c r="W14" s="73"/>
      <c r="X14" s="23"/>
      <c r="Y14" s="23"/>
      <c r="Z14" s="23"/>
      <c r="AA14" s="23"/>
      <c r="AB14" s="23"/>
      <c r="AC14" s="23"/>
      <c r="AD14" s="23"/>
      <c r="AE14" s="106">
        <v>1644025</v>
      </c>
      <c r="AF14" s="153">
        <v>1087</v>
      </c>
      <c r="AG14" s="23"/>
      <c r="AH14" s="23"/>
      <c r="AI14" s="23"/>
      <c r="AJ14" s="23">
        <f>SUM(Q14:AI14)</f>
        <v>2905122</v>
      </c>
      <c r="AK14" s="255"/>
      <c r="AL14" s="23"/>
    </row>
    <row r="15" spans="2:54" s="12" customFormat="1" ht="31.5" customHeight="1" x14ac:dyDescent="0.2">
      <c r="B15" s="22">
        <v>25314200000</v>
      </c>
      <c r="C15" s="68" t="s">
        <v>211</v>
      </c>
      <c r="D15" s="21"/>
      <c r="E15" s="21"/>
      <c r="F15" s="21"/>
      <c r="G15" s="72">
        <v>44578</v>
      </c>
      <c r="H15" s="72">
        <v>13745</v>
      </c>
      <c r="I15" s="72"/>
      <c r="J15" s="72"/>
      <c r="K15" s="21"/>
      <c r="L15" s="21"/>
      <c r="M15" s="21"/>
      <c r="N15" s="21"/>
      <c r="O15" s="21"/>
      <c r="P15" s="77">
        <f>SUM(D15:O15)</f>
        <v>58323</v>
      </c>
      <c r="Q15" s="78"/>
      <c r="R15" s="72">
        <v>20000</v>
      </c>
      <c r="S15" s="72">
        <v>50000</v>
      </c>
      <c r="T15" s="72">
        <v>85190</v>
      </c>
      <c r="U15" s="72">
        <v>82899</v>
      </c>
      <c r="V15" s="72">
        <v>160000</v>
      </c>
      <c r="W15" s="72">
        <v>450000</v>
      </c>
      <c r="X15" s="72">
        <v>30000</v>
      </c>
      <c r="Y15" s="72">
        <v>600000</v>
      </c>
      <c r="Z15" s="72">
        <v>120000</v>
      </c>
      <c r="AA15" s="72">
        <v>170000</v>
      </c>
      <c r="AB15" s="72">
        <v>70000</v>
      </c>
      <c r="AC15" s="72">
        <v>210000</v>
      </c>
      <c r="AD15" s="72">
        <v>276000</v>
      </c>
      <c r="AE15" s="72"/>
      <c r="AF15" s="152"/>
      <c r="AG15" s="72">
        <v>13524300</v>
      </c>
      <c r="AH15" s="72">
        <v>190000</v>
      </c>
      <c r="AI15" s="23"/>
      <c r="AJ15" s="23">
        <f>SUM(Q15:AI15)</f>
        <v>16038389</v>
      </c>
      <c r="AK15" s="20"/>
      <c r="AL15" s="6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2" customFormat="1" ht="28.5" customHeight="1" x14ac:dyDescent="0.2">
      <c r="B16" s="22">
        <v>25516000000</v>
      </c>
      <c r="C16" s="68" t="s">
        <v>212</v>
      </c>
      <c r="D16" s="21"/>
      <c r="E16" s="72">
        <v>62000</v>
      </c>
      <c r="F16" s="72"/>
      <c r="G16" s="72"/>
      <c r="H16" s="72"/>
      <c r="I16" s="72"/>
      <c r="J16" s="72"/>
      <c r="K16" s="21"/>
      <c r="L16" s="21"/>
      <c r="M16" s="21"/>
      <c r="N16" s="21"/>
      <c r="O16" s="21"/>
      <c r="P16" s="77">
        <f>SUM(D16:O16)</f>
        <v>62000</v>
      </c>
      <c r="Q16" s="78"/>
      <c r="R16" s="78"/>
      <c r="S16" s="78"/>
      <c r="T16" s="78"/>
      <c r="U16" s="78"/>
      <c r="V16" s="78"/>
      <c r="W16" s="78"/>
      <c r="X16" s="21"/>
      <c r="Y16" s="21"/>
      <c r="Z16" s="21"/>
      <c r="AA16" s="21"/>
      <c r="AB16" s="21"/>
      <c r="AC16" s="21"/>
      <c r="AD16" s="21"/>
      <c r="AE16" s="21"/>
      <c r="AF16" s="152"/>
      <c r="AG16" s="21"/>
      <c r="AH16" s="21"/>
      <c r="AI16" s="23"/>
      <c r="AJ16" s="23">
        <f>SUM(Q16:AI16)</f>
        <v>0</v>
      </c>
      <c r="AK16" s="20"/>
      <c r="AL16" s="6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2" customFormat="1" ht="26.25" customHeight="1" x14ac:dyDescent="0.2">
      <c r="B17" s="22">
        <v>25518000000</v>
      </c>
      <c r="C17" s="68" t="s">
        <v>236</v>
      </c>
      <c r="D17" s="21"/>
      <c r="E17" s="21"/>
      <c r="F17" s="72">
        <v>50028</v>
      </c>
      <c r="G17" s="72"/>
      <c r="H17" s="72"/>
      <c r="I17" s="72"/>
      <c r="J17" s="72"/>
      <c r="K17" s="21"/>
      <c r="L17" s="21"/>
      <c r="M17" s="21"/>
      <c r="N17" s="21"/>
      <c r="O17" s="21"/>
      <c r="P17" s="77">
        <f>SUM(D17:O17)</f>
        <v>50028</v>
      </c>
      <c r="Q17" s="78"/>
      <c r="R17" s="78" t="s">
        <v>395</v>
      </c>
      <c r="S17" s="78"/>
      <c r="T17" s="78"/>
      <c r="U17" s="78"/>
      <c r="V17" s="78"/>
      <c r="W17" s="78"/>
      <c r="X17" s="21"/>
      <c r="Y17" s="21"/>
      <c r="Z17" s="21"/>
      <c r="AA17" s="21"/>
      <c r="AB17" s="21"/>
      <c r="AC17" s="21"/>
      <c r="AD17" s="21"/>
      <c r="AE17" s="21"/>
      <c r="AF17" s="152"/>
      <c r="AG17" s="21"/>
      <c r="AH17" s="21"/>
      <c r="AI17" s="21"/>
      <c r="AJ17" s="23">
        <f>SUM(Q17:AI17)</f>
        <v>0</v>
      </c>
      <c r="AK17" s="20"/>
      <c r="AL17" s="6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2" customFormat="1" ht="31.5" customHeight="1" x14ac:dyDescent="0.2">
      <c r="B18" s="66"/>
      <c r="C18" s="64"/>
      <c r="D18" s="75">
        <f>SUM(D14:D17)</f>
        <v>5520000</v>
      </c>
      <c r="E18" s="75">
        <f t="shared" ref="E18:N18" si="0">SUM(E14:E17)</f>
        <v>62000</v>
      </c>
      <c r="F18" s="75">
        <f t="shared" si="0"/>
        <v>50028</v>
      </c>
      <c r="G18" s="75">
        <f t="shared" si="0"/>
        <v>44578</v>
      </c>
      <c r="H18" s="75">
        <f t="shared" si="0"/>
        <v>13745</v>
      </c>
      <c r="I18" s="75">
        <f t="shared" si="0"/>
        <v>138000</v>
      </c>
      <c r="J18" s="75">
        <f t="shared" si="0"/>
        <v>1877923</v>
      </c>
      <c r="K18" s="75">
        <f t="shared" si="0"/>
        <v>743000</v>
      </c>
      <c r="L18" s="75">
        <f t="shared" si="0"/>
        <v>1776350</v>
      </c>
      <c r="M18" s="75">
        <f t="shared" si="0"/>
        <v>557667</v>
      </c>
      <c r="N18" s="75">
        <f t="shared" si="0"/>
        <v>566479</v>
      </c>
      <c r="O18" s="75">
        <f>SUM(O14:O17)</f>
        <v>4259000</v>
      </c>
      <c r="P18" s="75">
        <f t="shared" ref="P18" si="1">SUM(P14:P17)</f>
        <v>15608770</v>
      </c>
      <c r="Q18" s="75">
        <f>SUM(Q14:Q17)</f>
        <v>688000</v>
      </c>
      <c r="R18" s="75">
        <f>SUM(R14:R17)</f>
        <v>20000</v>
      </c>
      <c r="S18" s="75">
        <f t="shared" ref="S18:AH18" si="2">SUM(S14:S17)</f>
        <v>50000</v>
      </c>
      <c r="T18" s="75">
        <f t="shared" si="2"/>
        <v>657200</v>
      </c>
      <c r="U18" s="75">
        <f t="shared" si="2"/>
        <v>82899</v>
      </c>
      <c r="V18" s="75">
        <f t="shared" si="2"/>
        <v>160000</v>
      </c>
      <c r="W18" s="75">
        <f t="shared" si="2"/>
        <v>450000</v>
      </c>
      <c r="X18" s="75">
        <f t="shared" si="2"/>
        <v>30000</v>
      </c>
      <c r="Y18" s="75">
        <f t="shared" si="2"/>
        <v>600000</v>
      </c>
      <c r="Z18" s="75">
        <f t="shared" si="2"/>
        <v>120000</v>
      </c>
      <c r="AA18" s="75">
        <f t="shared" si="2"/>
        <v>170000</v>
      </c>
      <c r="AB18" s="75">
        <f t="shared" si="2"/>
        <v>70000</v>
      </c>
      <c r="AC18" s="75">
        <f t="shared" si="2"/>
        <v>210000</v>
      </c>
      <c r="AD18" s="75">
        <f>SUM(AD14:AD17)</f>
        <v>276000</v>
      </c>
      <c r="AE18" s="75">
        <f t="shared" ref="AE18:AF18" si="3">SUM(AE14:AE17)</f>
        <v>1644025</v>
      </c>
      <c r="AF18" s="75">
        <f t="shared" si="3"/>
        <v>1087</v>
      </c>
      <c r="AG18" s="75">
        <f t="shared" si="2"/>
        <v>13524300</v>
      </c>
      <c r="AH18" s="75">
        <f t="shared" si="2"/>
        <v>190000</v>
      </c>
      <c r="AI18" s="75">
        <f>SUM(AI14:AI17)</f>
        <v>0</v>
      </c>
      <c r="AJ18" s="23">
        <f>SUM(Q18:AI18)</f>
        <v>18943511</v>
      </c>
      <c r="AK18" s="63"/>
      <c r="AL18" s="6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2" customFormat="1" ht="35.25" customHeight="1" x14ac:dyDescent="0.2">
      <c r="B20" s="19"/>
      <c r="C20" s="352"/>
      <c r="D20" s="353"/>
      <c r="E20" s="353"/>
      <c r="F20" s="353"/>
      <c r="G20" s="353"/>
      <c r="H20" s="353"/>
      <c r="I20" s="353"/>
      <c r="J20" s="353"/>
      <c r="K20" s="353"/>
      <c r="L20" s="144"/>
      <c r="M20" s="15"/>
      <c r="N20" s="15"/>
      <c r="O20" s="15"/>
      <c r="P20" s="15"/>
      <c r="Q20" s="352" t="s">
        <v>9</v>
      </c>
      <c r="R20" s="353"/>
      <c r="S20" s="353"/>
      <c r="T20" s="353"/>
      <c r="U20" s="353"/>
      <c r="V20" s="353"/>
      <c r="W20" s="353"/>
      <c r="X20" s="353"/>
      <c r="Y20" s="353"/>
      <c r="Z20" s="144" t="s">
        <v>393</v>
      </c>
      <c r="AA20" s="17"/>
      <c r="AB20" s="17"/>
      <c r="AC20" s="17"/>
      <c r="AD20" s="17"/>
      <c r="AE20" s="17"/>
      <c r="AF20" s="17"/>
      <c r="AG20" s="17"/>
      <c r="AH20" s="17"/>
      <c r="AI20" s="16"/>
      <c r="AJ20" s="15"/>
      <c r="AK20" s="15"/>
      <c r="AL20" s="1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x14ac:dyDescent="0.2">
      <c r="B21" s="2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7" customFormat="1" ht="64.5" customHeight="1" x14ac:dyDescent="0.3">
      <c r="B22" s="11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4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x14ac:dyDescent="0.2">
      <c r="B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x14ac:dyDescent="0.2">
      <c r="B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2:54" ht="15.75" x14ac:dyDescent="0.25">
      <c r="B26" s="2"/>
      <c r="C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2:54" x14ac:dyDescent="0.2">
      <c r="B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2:54" x14ac:dyDescent="0.2">
      <c r="B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4" x14ac:dyDescent="0.2">
      <c r="B29" s="2"/>
      <c r="D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2:54" x14ac:dyDescent="0.2">
      <c r="B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2:54" x14ac:dyDescent="0.2">
      <c r="B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2:54" x14ac:dyDescent="0.2">
      <c r="B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2:53" x14ac:dyDescent="0.2">
      <c r="B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2:53" x14ac:dyDescent="0.2">
      <c r="B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3" x14ac:dyDescent="0.2">
      <c r="B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2:53" x14ac:dyDescent="0.2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x14ac:dyDescent="0.2">
      <c r="B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2">
      <c r="B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x14ac:dyDescent="0.2">
      <c r="B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53" x14ac:dyDescent="0.2">
      <c r="B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x14ac:dyDescent="0.2">
      <c r="B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x14ac:dyDescent="0.2">
      <c r="B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2:53" x14ac:dyDescent="0.2"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x14ac:dyDescent="0.2">
      <c r="B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x14ac:dyDescent="0.2">
      <c r="B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x14ac:dyDescent="0.2">
      <c r="B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x14ac:dyDescent="0.2">
      <c r="B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2:53" x14ac:dyDescent="0.2">
      <c r="B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x14ac:dyDescent="0.2">
      <c r="B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x14ac:dyDescent="0.2">
      <c r="B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2:53" x14ac:dyDescent="0.2">
      <c r="B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x14ac:dyDescent="0.2">
      <c r="B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x14ac:dyDescent="0.2">
      <c r="B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x14ac:dyDescent="0.2">
      <c r="B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x14ac:dyDescent="0.2">
      <c r="B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x14ac:dyDescent="0.2">
      <c r="B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x14ac:dyDescent="0.2">
      <c r="B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x14ac:dyDescent="0.2">
      <c r="B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x14ac:dyDescent="0.2">
      <c r="B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x14ac:dyDescent="0.2">
      <c r="B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x14ac:dyDescent="0.2">
      <c r="B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x14ac:dyDescent="0.2">
      <c r="B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x14ac:dyDescent="0.2">
      <c r="B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x14ac:dyDescent="0.2">
      <c r="B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x14ac:dyDescent="0.2">
      <c r="B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x14ac:dyDescent="0.2">
      <c r="B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x14ac:dyDescent="0.2">
      <c r="B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2:53" x14ac:dyDescent="0.2">
      <c r="B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x14ac:dyDescent="0.2">
      <c r="B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2:53" x14ac:dyDescent="0.2">
      <c r="B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2:53" x14ac:dyDescent="0.2">
      <c r="B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2:53" x14ac:dyDescent="0.2">
      <c r="B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2:53" x14ac:dyDescent="0.2">
      <c r="B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2:53" x14ac:dyDescent="0.2">
      <c r="B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2:53" x14ac:dyDescent="0.2">
      <c r="B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2:53" x14ac:dyDescent="0.2">
      <c r="B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x14ac:dyDescent="0.2">
      <c r="B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x14ac:dyDescent="0.2">
      <c r="B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2:53" x14ac:dyDescent="0.2">
      <c r="B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2:53" x14ac:dyDescent="0.2">
      <c r="B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2:53" x14ac:dyDescent="0.2">
      <c r="B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x14ac:dyDescent="0.2">
      <c r="B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x14ac:dyDescent="0.2">
      <c r="B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x14ac:dyDescent="0.2">
      <c r="B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x14ac:dyDescent="0.2">
      <c r="B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x14ac:dyDescent="0.2">
      <c r="B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x14ac:dyDescent="0.2">
      <c r="B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x14ac:dyDescent="0.2">
      <c r="B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x14ac:dyDescent="0.2">
      <c r="B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x14ac:dyDescent="0.2">
      <c r="B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x14ac:dyDescent="0.2">
      <c r="B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x14ac:dyDescent="0.2">
      <c r="B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x14ac:dyDescent="0.2">
      <c r="B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x14ac:dyDescent="0.2">
      <c r="B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x14ac:dyDescent="0.2">
      <c r="B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x14ac:dyDescent="0.2">
      <c r="B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x14ac:dyDescent="0.2">
      <c r="B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x14ac:dyDescent="0.2">
      <c r="B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x14ac:dyDescent="0.2">
      <c r="B99" s="2"/>
    </row>
    <row r="100" spans="2:53" x14ac:dyDescent="0.2">
      <c r="B100" s="2"/>
    </row>
    <row r="101" spans="2:53" x14ac:dyDescent="0.2">
      <c r="B101" s="2"/>
    </row>
    <row r="102" spans="2:53" x14ac:dyDescent="0.2">
      <c r="B102" s="2"/>
    </row>
    <row r="103" spans="2:53" x14ac:dyDescent="0.2">
      <c r="B103" s="2"/>
    </row>
    <row r="104" spans="2:53" x14ac:dyDescent="0.2">
      <c r="B104" s="2"/>
    </row>
    <row r="105" spans="2:53" x14ac:dyDescent="0.2">
      <c r="B105" s="2"/>
    </row>
    <row r="106" spans="2:53" x14ac:dyDescent="0.2">
      <c r="B106" s="2"/>
    </row>
    <row r="107" spans="2:53" x14ac:dyDescent="0.2">
      <c r="B107" s="2"/>
    </row>
    <row r="108" spans="2:53" x14ac:dyDescent="0.2">
      <c r="B108" s="2"/>
    </row>
    <row r="109" spans="2:53" x14ac:dyDescent="0.2">
      <c r="B109" s="2"/>
    </row>
    <row r="110" spans="2:53" x14ac:dyDescent="0.2">
      <c r="B110" s="2"/>
    </row>
    <row r="111" spans="2:53" x14ac:dyDescent="0.2">
      <c r="B111" s="2"/>
    </row>
    <row r="112" spans="2:53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D22:X22"/>
    <mergeCell ref="C2:Q2"/>
    <mergeCell ref="B6:B11"/>
    <mergeCell ref="C6:C11"/>
    <mergeCell ref="AL6:AL11"/>
    <mergeCell ref="AI8:AI11"/>
    <mergeCell ref="AG8:AG12"/>
    <mergeCell ref="Q6:AI6"/>
    <mergeCell ref="P7:P12"/>
    <mergeCell ref="AJ7:AJ12"/>
    <mergeCell ref="B4:P4"/>
    <mergeCell ref="Q8:AF11"/>
    <mergeCell ref="Q7:AI7"/>
    <mergeCell ref="E8:N11"/>
    <mergeCell ref="AH8:AH12"/>
    <mergeCell ref="Q20:Y20"/>
    <mergeCell ref="AF1:AL1"/>
    <mergeCell ref="C20:K20"/>
    <mergeCell ref="D6:P6"/>
    <mergeCell ref="O8:O11"/>
    <mergeCell ref="D7:D11"/>
    <mergeCell ref="E7:O7"/>
    <mergeCell ref="AK8:AK11"/>
    <mergeCell ref="M1:P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3" orientation="landscape" verticalDpi="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75" zoomScaleNormal="75" zoomScaleSheetLayoutView="75" workbookViewId="0">
      <selection activeCell="C3" sqref="C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280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0" width="10.7109375" style="32" customWidth="1"/>
    <col min="11" max="16384" width="7.85546875" style="32"/>
  </cols>
  <sheetData>
    <row r="1" spans="1:9" s="47" customFormat="1" ht="15.75" x14ac:dyDescent="0.25">
      <c r="A1" s="109"/>
      <c r="B1" s="62"/>
      <c r="C1" s="62"/>
      <c r="D1" s="277"/>
      <c r="E1" s="62"/>
      <c r="F1" s="62"/>
      <c r="G1" s="416" t="s">
        <v>240</v>
      </c>
      <c r="H1" s="417"/>
      <c r="I1" s="417"/>
    </row>
    <row r="2" spans="1:9" ht="70.5" customHeight="1" x14ac:dyDescent="0.2">
      <c r="D2" s="61"/>
      <c r="G2" s="414" t="s">
        <v>497</v>
      </c>
      <c r="H2" s="415"/>
      <c r="I2" s="415"/>
    </row>
    <row r="3" spans="1:9" ht="15.75" x14ac:dyDescent="0.2">
      <c r="C3" s="61"/>
      <c r="D3" s="61"/>
      <c r="G3" s="110"/>
      <c r="H3" s="111"/>
      <c r="I3" s="111"/>
    </row>
    <row r="4" spans="1:9" ht="29.25" customHeight="1" x14ac:dyDescent="0.2">
      <c r="A4" s="412" t="s">
        <v>242</v>
      </c>
      <c r="B4" s="413"/>
      <c r="C4" s="413"/>
      <c r="D4" s="413"/>
      <c r="E4" s="413"/>
      <c r="F4" s="413"/>
      <c r="G4" s="413"/>
      <c r="H4" s="413"/>
      <c r="I4" s="413"/>
    </row>
    <row r="5" spans="1:9" ht="15" customHeight="1" x14ac:dyDescent="0.3">
      <c r="A5" s="60"/>
      <c r="B5" s="59"/>
      <c r="C5" s="59"/>
      <c r="D5" s="278"/>
      <c r="E5" s="57"/>
      <c r="F5" s="57"/>
      <c r="G5" s="58"/>
      <c r="H5" s="57"/>
      <c r="I5" s="56" t="s">
        <v>204</v>
      </c>
    </row>
    <row r="6" spans="1:9" s="49" customFormat="1" ht="138.75" customHeight="1" x14ac:dyDescent="0.3">
      <c r="A6" s="82" t="s">
        <v>226</v>
      </c>
      <c r="B6" s="82" t="s">
        <v>192</v>
      </c>
      <c r="C6" s="82" t="s">
        <v>191</v>
      </c>
      <c r="D6" s="55" t="s">
        <v>227</v>
      </c>
      <c r="E6" s="54" t="s">
        <v>228</v>
      </c>
      <c r="F6" s="54" t="s">
        <v>229</v>
      </c>
      <c r="G6" s="54" t="s">
        <v>230</v>
      </c>
      <c r="H6" s="54" t="s">
        <v>231</v>
      </c>
      <c r="I6" s="54" t="s">
        <v>232</v>
      </c>
    </row>
    <row r="7" spans="1:9" s="50" customFormat="1" ht="18.75" x14ac:dyDescent="0.2">
      <c r="A7" s="53" t="s">
        <v>203</v>
      </c>
      <c r="B7" s="53" t="s">
        <v>202</v>
      </c>
      <c r="C7" s="53" t="s">
        <v>201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21" t="s">
        <v>184</v>
      </c>
      <c r="B8" s="122"/>
      <c r="C8" s="122"/>
      <c r="D8" s="123" t="s">
        <v>200</v>
      </c>
      <c r="E8" s="124"/>
      <c r="F8" s="125"/>
      <c r="G8" s="125"/>
      <c r="H8" s="126">
        <f>H9</f>
        <v>20213980</v>
      </c>
      <c r="I8" s="125"/>
    </row>
    <row r="9" spans="1:9" s="49" customFormat="1" ht="18.75" x14ac:dyDescent="0.3">
      <c r="A9" s="121" t="s">
        <v>183</v>
      </c>
      <c r="B9" s="122"/>
      <c r="C9" s="122"/>
      <c r="D9" s="123" t="s">
        <v>200</v>
      </c>
      <c r="E9" s="127"/>
      <c r="F9" s="127"/>
      <c r="G9" s="127"/>
      <c r="H9" s="128">
        <f>SUM(H10:H51)</f>
        <v>20213980</v>
      </c>
      <c r="I9" s="127"/>
    </row>
    <row r="10" spans="1:9" s="47" customFormat="1" ht="63" x14ac:dyDescent="0.25">
      <c r="A10" s="96" t="s">
        <v>182</v>
      </c>
      <c r="B10" s="97" t="s">
        <v>181</v>
      </c>
      <c r="C10" s="96" t="s">
        <v>31</v>
      </c>
      <c r="D10" s="155" t="s">
        <v>180</v>
      </c>
      <c r="E10" s="98" t="s">
        <v>197</v>
      </c>
      <c r="F10" s="99"/>
      <c r="G10" s="99"/>
      <c r="H10" s="101">
        <v>425000</v>
      </c>
      <c r="I10" s="98"/>
    </row>
    <row r="11" spans="1:9" s="47" customFormat="1" ht="31.5" x14ac:dyDescent="0.25">
      <c r="A11" s="114" t="s">
        <v>256</v>
      </c>
      <c r="B11" s="114" t="s">
        <v>257</v>
      </c>
      <c r="C11" s="115" t="s">
        <v>104</v>
      </c>
      <c r="D11" s="113" t="s">
        <v>258</v>
      </c>
      <c r="E11" s="87" t="s">
        <v>233</v>
      </c>
      <c r="F11" s="86"/>
      <c r="G11" s="86"/>
      <c r="H11" s="100">
        <v>1500000</v>
      </c>
      <c r="I11" s="85"/>
    </row>
    <row r="12" spans="1:9" ht="15.75" x14ac:dyDescent="0.2">
      <c r="A12" s="157" t="s">
        <v>165</v>
      </c>
      <c r="B12" s="157" t="s">
        <v>164</v>
      </c>
      <c r="C12" s="158" t="s">
        <v>163</v>
      </c>
      <c r="D12" s="108" t="s">
        <v>162</v>
      </c>
      <c r="E12" s="98" t="s">
        <v>197</v>
      </c>
      <c r="F12" s="89"/>
      <c r="G12" s="89"/>
      <c r="H12" s="89">
        <v>149599</v>
      </c>
      <c r="I12" s="89"/>
    </row>
    <row r="13" spans="1:9" ht="23.25" customHeight="1" x14ac:dyDescent="0.2">
      <c r="A13" s="157" t="s">
        <v>161</v>
      </c>
      <c r="B13" s="157" t="s">
        <v>160</v>
      </c>
      <c r="C13" s="158" t="s">
        <v>159</v>
      </c>
      <c r="D13" s="108" t="s">
        <v>158</v>
      </c>
      <c r="E13" s="98" t="s">
        <v>197</v>
      </c>
      <c r="F13" s="89"/>
      <c r="G13" s="89"/>
      <c r="H13" s="89">
        <v>4850</v>
      </c>
      <c r="I13" s="89"/>
    </row>
    <row r="14" spans="1:9" ht="51" x14ac:dyDescent="0.2">
      <c r="A14" s="157" t="s">
        <v>357</v>
      </c>
      <c r="B14" s="157" t="s">
        <v>358</v>
      </c>
      <c r="C14" s="158" t="s">
        <v>100</v>
      </c>
      <c r="D14" s="108" t="s">
        <v>359</v>
      </c>
      <c r="E14" s="274" t="s">
        <v>365</v>
      </c>
      <c r="F14" s="89"/>
      <c r="G14" s="89"/>
      <c r="H14" s="89">
        <v>1708619</v>
      </c>
      <c r="I14" s="89"/>
    </row>
    <row r="15" spans="1:9" ht="31.5" x14ac:dyDescent="0.2">
      <c r="A15" s="157" t="s">
        <v>357</v>
      </c>
      <c r="B15" s="157" t="s">
        <v>358</v>
      </c>
      <c r="C15" s="158" t="s">
        <v>100</v>
      </c>
      <c r="D15" s="108" t="s">
        <v>359</v>
      </c>
      <c r="E15" s="274" t="s">
        <v>366</v>
      </c>
      <c r="F15" s="89"/>
      <c r="G15" s="89"/>
      <c r="H15" s="89">
        <v>2240000</v>
      </c>
      <c r="I15" s="89"/>
    </row>
    <row r="16" spans="1:9" ht="63.75" x14ac:dyDescent="0.2">
      <c r="A16" s="157" t="s">
        <v>357</v>
      </c>
      <c r="B16" s="157" t="s">
        <v>358</v>
      </c>
      <c r="C16" s="158" t="s">
        <v>100</v>
      </c>
      <c r="D16" s="108" t="s">
        <v>359</v>
      </c>
      <c r="E16" s="274" t="s">
        <v>402</v>
      </c>
      <c r="F16" s="89"/>
      <c r="G16" s="89"/>
      <c r="H16" s="89">
        <v>372563</v>
      </c>
      <c r="I16" s="89"/>
    </row>
    <row r="17" spans="1:9" ht="31.5" x14ac:dyDescent="0.2">
      <c r="A17" s="157" t="s">
        <v>357</v>
      </c>
      <c r="B17" s="157" t="s">
        <v>358</v>
      </c>
      <c r="C17" s="158" t="s">
        <v>100</v>
      </c>
      <c r="D17" s="108" t="s">
        <v>359</v>
      </c>
      <c r="E17" s="274" t="s">
        <v>403</v>
      </c>
      <c r="F17" s="89"/>
      <c r="G17" s="89"/>
      <c r="H17" s="89">
        <v>80000</v>
      </c>
      <c r="I17" s="89"/>
    </row>
    <row r="18" spans="1:9" ht="47.25" x14ac:dyDescent="0.2">
      <c r="A18" s="114" t="s">
        <v>251</v>
      </c>
      <c r="B18" s="114" t="s">
        <v>252</v>
      </c>
      <c r="C18" s="115" t="s">
        <v>100</v>
      </c>
      <c r="D18" s="113" t="s">
        <v>253</v>
      </c>
      <c r="E18" s="146" t="s">
        <v>268</v>
      </c>
      <c r="F18" s="89"/>
      <c r="G18" s="89"/>
      <c r="H18" s="100">
        <v>941000</v>
      </c>
      <c r="I18" s="89"/>
    </row>
    <row r="19" spans="1:9" ht="47.25" x14ac:dyDescent="0.2">
      <c r="A19" s="114" t="s">
        <v>251</v>
      </c>
      <c r="B19" s="114" t="s">
        <v>252</v>
      </c>
      <c r="C19" s="115" t="s">
        <v>100</v>
      </c>
      <c r="D19" s="113" t="s">
        <v>253</v>
      </c>
      <c r="E19" s="146" t="s">
        <v>269</v>
      </c>
      <c r="F19" s="89"/>
      <c r="G19" s="89"/>
      <c r="H19" s="100">
        <v>202333</v>
      </c>
      <c r="I19" s="89"/>
    </row>
    <row r="20" spans="1:9" ht="47.25" x14ac:dyDescent="0.2">
      <c r="A20" s="114" t="s">
        <v>251</v>
      </c>
      <c r="B20" s="114" t="s">
        <v>252</v>
      </c>
      <c r="C20" s="115" t="s">
        <v>100</v>
      </c>
      <c r="D20" s="113" t="s">
        <v>253</v>
      </c>
      <c r="E20" s="117" t="s">
        <v>270</v>
      </c>
      <c r="F20" s="89"/>
      <c r="G20" s="89"/>
      <c r="H20" s="100">
        <v>87550</v>
      </c>
      <c r="I20" s="89"/>
    </row>
    <row r="21" spans="1:9" ht="47.25" x14ac:dyDescent="0.2">
      <c r="A21" s="114" t="s">
        <v>251</v>
      </c>
      <c r="B21" s="114" t="s">
        <v>252</v>
      </c>
      <c r="C21" s="115" t="s">
        <v>100</v>
      </c>
      <c r="D21" s="113" t="s">
        <v>253</v>
      </c>
      <c r="E21" s="117" t="s">
        <v>271</v>
      </c>
      <c r="F21" s="89"/>
      <c r="G21" s="89"/>
      <c r="H21" s="100">
        <v>87550</v>
      </c>
      <c r="I21" s="89"/>
    </row>
    <row r="22" spans="1:9" ht="47.25" x14ac:dyDescent="0.2">
      <c r="A22" s="114" t="s">
        <v>251</v>
      </c>
      <c r="B22" s="114" t="s">
        <v>252</v>
      </c>
      <c r="C22" s="115" t="s">
        <v>100</v>
      </c>
      <c r="D22" s="113" t="s">
        <v>253</v>
      </c>
      <c r="E22" s="117" t="s">
        <v>272</v>
      </c>
      <c r="F22" s="89"/>
      <c r="G22" s="89"/>
      <c r="H22" s="100">
        <v>154500</v>
      </c>
      <c r="I22" s="89"/>
    </row>
    <row r="23" spans="1:9" ht="47.25" x14ac:dyDescent="0.2">
      <c r="A23" s="114" t="s">
        <v>251</v>
      </c>
      <c r="B23" s="114" t="s">
        <v>252</v>
      </c>
      <c r="C23" s="115" t="s">
        <v>100</v>
      </c>
      <c r="D23" s="113" t="s">
        <v>253</v>
      </c>
      <c r="E23" s="146" t="s">
        <v>273</v>
      </c>
      <c r="F23" s="89"/>
      <c r="G23" s="89"/>
      <c r="H23" s="100">
        <v>154500</v>
      </c>
      <c r="I23" s="89"/>
    </row>
    <row r="24" spans="1:9" ht="47.25" x14ac:dyDescent="0.2">
      <c r="A24" s="114" t="s">
        <v>251</v>
      </c>
      <c r="B24" s="114" t="s">
        <v>252</v>
      </c>
      <c r="C24" s="115" t="s">
        <v>100</v>
      </c>
      <c r="D24" s="113" t="s">
        <v>253</v>
      </c>
      <c r="E24" s="146" t="s">
        <v>274</v>
      </c>
      <c r="F24" s="89"/>
      <c r="G24" s="89"/>
      <c r="H24" s="100">
        <v>154500</v>
      </c>
      <c r="I24" s="89"/>
    </row>
    <row r="25" spans="1:9" ht="47.25" x14ac:dyDescent="0.2">
      <c r="A25" s="114" t="s">
        <v>251</v>
      </c>
      <c r="B25" s="114" t="s">
        <v>252</v>
      </c>
      <c r="C25" s="115" t="s">
        <v>100</v>
      </c>
      <c r="D25" s="113" t="s">
        <v>253</v>
      </c>
      <c r="E25" s="146" t="s">
        <v>275</v>
      </c>
      <c r="F25" s="89"/>
      <c r="G25" s="89"/>
      <c r="H25" s="100">
        <v>154500</v>
      </c>
      <c r="I25" s="89"/>
    </row>
    <row r="26" spans="1:9" ht="47.25" x14ac:dyDescent="0.2">
      <c r="A26" s="114" t="s">
        <v>251</v>
      </c>
      <c r="B26" s="114" t="s">
        <v>252</v>
      </c>
      <c r="C26" s="115" t="s">
        <v>100</v>
      </c>
      <c r="D26" s="113" t="s">
        <v>253</v>
      </c>
      <c r="E26" s="117" t="s">
        <v>276</v>
      </c>
      <c r="F26" s="89"/>
      <c r="G26" s="89"/>
      <c r="H26" s="100">
        <v>154500</v>
      </c>
      <c r="I26" s="89"/>
    </row>
    <row r="27" spans="1:9" ht="47.25" hidden="1" x14ac:dyDescent="0.2">
      <c r="A27" s="114" t="s">
        <v>251</v>
      </c>
      <c r="B27" s="114" t="s">
        <v>252</v>
      </c>
      <c r="C27" s="115" t="s">
        <v>100</v>
      </c>
      <c r="D27" s="113" t="s">
        <v>253</v>
      </c>
      <c r="E27" s="146"/>
      <c r="F27" s="89"/>
      <c r="G27" s="89"/>
      <c r="H27" s="100"/>
      <c r="I27" s="89"/>
    </row>
    <row r="28" spans="1:9" ht="98.25" customHeight="1" x14ac:dyDescent="0.2">
      <c r="A28" s="114" t="s">
        <v>251</v>
      </c>
      <c r="B28" s="114" t="s">
        <v>252</v>
      </c>
      <c r="C28" s="115" t="s">
        <v>100</v>
      </c>
      <c r="D28" s="113" t="s">
        <v>253</v>
      </c>
      <c r="E28" s="146" t="s">
        <v>286</v>
      </c>
      <c r="F28" s="89"/>
      <c r="G28" s="89"/>
      <c r="H28" s="100">
        <v>210836</v>
      </c>
      <c r="I28" s="89"/>
    </row>
    <row r="29" spans="1:9" ht="135" x14ac:dyDescent="0.2">
      <c r="A29" s="114" t="s">
        <v>251</v>
      </c>
      <c r="B29" s="114" t="s">
        <v>252</v>
      </c>
      <c r="C29" s="115" t="s">
        <v>100</v>
      </c>
      <c r="D29" s="113" t="s">
        <v>253</v>
      </c>
      <c r="E29" s="146" t="s">
        <v>287</v>
      </c>
      <c r="F29" s="89"/>
      <c r="G29" s="89"/>
      <c r="H29" s="100">
        <v>375304</v>
      </c>
      <c r="I29" s="89"/>
    </row>
    <row r="30" spans="1:9" ht="47.25" x14ac:dyDescent="0.2">
      <c r="A30" s="114" t="s">
        <v>251</v>
      </c>
      <c r="B30" s="114" t="s">
        <v>252</v>
      </c>
      <c r="C30" s="115" t="s">
        <v>100</v>
      </c>
      <c r="D30" s="113" t="s">
        <v>253</v>
      </c>
      <c r="E30" s="146" t="s">
        <v>288</v>
      </c>
      <c r="F30" s="89"/>
      <c r="G30" s="89"/>
      <c r="H30" s="100">
        <v>130000</v>
      </c>
      <c r="I30" s="89"/>
    </row>
    <row r="31" spans="1:9" ht="47.25" x14ac:dyDescent="0.2">
      <c r="A31" s="114" t="s">
        <v>251</v>
      </c>
      <c r="B31" s="114" t="s">
        <v>252</v>
      </c>
      <c r="C31" s="115" t="s">
        <v>100</v>
      </c>
      <c r="D31" s="113" t="s">
        <v>253</v>
      </c>
      <c r="E31" s="146" t="s">
        <v>374</v>
      </c>
      <c r="F31" s="89"/>
      <c r="G31" s="89"/>
      <c r="H31" s="100">
        <v>150000</v>
      </c>
      <c r="I31" s="89"/>
    </row>
    <row r="32" spans="1:9" ht="47.25" x14ac:dyDescent="0.2">
      <c r="A32" s="114" t="s">
        <v>251</v>
      </c>
      <c r="B32" s="114" t="s">
        <v>252</v>
      </c>
      <c r="C32" s="115" t="s">
        <v>100</v>
      </c>
      <c r="D32" s="113" t="s">
        <v>253</v>
      </c>
      <c r="E32" s="146" t="s">
        <v>375</v>
      </c>
      <c r="F32" s="89"/>
      <c r="G32" s="89"/>
      <c r="H32" s="100">
        <v>120000</v>
      </c>
      <c r="I32" s="89"/>
    </row>
    <row r="33" spans="1:10" ht="47.25" x14ac:dyDescent="0.2">
      <c r="A33" s="114" t="s">
        <v>251</v>
      </c>
      <c r="B33" s="114" t="s">
        <v>252</v>
      </c>
      <c r="C33" s="115" t="s">
        <v>100</v>
      </c>
      <c r="D33" s="113" t="s">
        <v>253</v>
      </c>
      <c r="E33" s="146" t="s">
        <v>376</v>
      </c>
      <c r="F33" s="89"/>
      <c r="G33" s="89"/>
      <c r="H33" s="100">
        <v>100000</v>
      </c>
      <c r="I33" s="89"/>
    </row>
    <row r="34" spans="1:10" ht="47.25" x14ac:dyDescent="0.2">
      <c r="A34" s="114" t="s">
        <v>251</v>
      </c>
      <c r="B34" s="114" t="s">
        <v>252</v>
      </c>
      <c r="C34" s="115" t="s">
        <v>100</v>
      </c>
      <c r="D34" s="113" t="s">
        <v>253</v>
      </c>
      <c r="E34" s="146" t="s">
        <v>377</v>
      </c>
      <c r="F34" s="89"/>
      <c r="G34" s="89"/>
      <c r="H34" s="100">
        <v>100000</v>
      </c>
      <c r="I34" s="89"/>
    </row>
    <row r="35" spans="1:10" ht="47.25" x14ac:dyDescent="0.2">
      <c r="A35" s="114" t="s">
        <v>251</v>
      </c>
      <c r="B35" s="114" t="s">
        <v>252</v>
      </c>
      <c r="C35" s="115" t="s">
        <v>100</v>
      </c>
      <c r="D35" s="113" t="s">
        <v>253</v>
      </c>
      <c r="E35" s="146" t="s">
        <v>378</v>
      </c>
      <c r="F35" s="89"/>
      <c r="G35" s="89"/>
      <c r="H35" s="100">
        <v>150000</v>
      </c>
      <c r="I35" s="89"/>
    </row>
    <row r="36" spans="1:10" ht="47.25" x14ac:dyDescent="0.2">
      <c r="A36" s="114" t="s">
        <v>251</v>
      </c>
      <c r="B36" s="114" t="s">
        <v>252</v>
      </c>
      <c r="C36" s="115" t="s">
        <v>100</v>
      </c>
      <c r="D36" s="113" t="s">
        <v>253</v>
      </c>
      <c r="E36" s="146" t="s">
        <v>379</v>
      </c>
      <c r="F36" s="89"/>
      <c r="G36" s="89"/>
      <c r="H36" s="100">
        <v>100000</v>
      </c>
      <c r="I36" s="89"/>
    </row>
    <row r="37" spans="1:10" ht="47.25" x14ac:dyDescent="0.2">
      <c r="A37" s="114" t="s">
        <v>251</v>
      </c>
      <c r="B37" s="114" t="s">
        <v>252</v>
      </c>
      <c r="C37" s="115" t="s">
        <v>100</v>
      </c>
      <c r="D37" s="113" t="s">
        <v>253</v>
      </c>
      <c r="E37" s="146" t="s">
        <v>380</v>
      </c>
      <c r="F37" s="89"/>
      <c r="G37" s="89"/>
      <c r="H37" s="100">
        <v>100000</v>
      </c>
      <c r="I37" s="89"/>
    </row>
    <row r="38" spans="1:10" ht="65.25" customHeight="1" x14ac:dyDescent="0.2">
      <c r="A38" s="114" t="s">
        <v>251</v>
      </c>
      <c r="B38" s="114" t="s">
        <v>252</v>
      </c>
      <c r="C38" s="115" t="s">
        <v>100</v>
      </c>
      <c r="D38" s="113" t="s">
        <v>253</v>
      </c>
      <c r="E38" s="146" t="s">
        <v>381</v>
      </c>
      <c r="F38" s="89"/>
      <c r="G38" s="89"/>
      <c r="H38" s="100">
        <v>416557</v>
      </c>
      <c r="I38" s="89"/>
    </row>
    <row r="39" spans="1:10" ht="27" hidden="1" customHeight="1" x14ac:dyDescent="0.2">
      <c r="A39" s="114" t="s">
        <v>251</v>
      </c>
      <c r="B39" s="114" t="s">
        <v>252</v>
      </c>
      <c r="C39" s="115" t="s">
        <v>100</v>
      </c>
      <c r="D39" s="113" t="s">
        <v>253</v>
      </c>
      <c r="E39" s="146" t="s">
        <v>381</v>
      </c>
      <c r="F39" s="89"/>
      <c r="G39" s="89"/>
      <c r="H39" s="100">
        <v>0</v>
      </c>
      <c r="I39" s="89"/>
    </row>
    <row r="40" spans="1:10" ht="75.75" customHeight="1" x14ac:dyDescent="0.2">
      <c r="A40" s="114" t="s">
        <v>251</v>
      </c>
      <c r="B40" s="114" t="s">
        <v>252</v>
      </c>
      <c r="C40" s="115" t="s">
        <v>100</v>
      </c>
      <c r="D40" s="113" t="s">
        <v>253</v>
      </c>
      <c r="E40" s="146" t="s">
        <v>501</v>
      </c>
      <c r="F40" s="89"/>
      <c r="G40" s="89"/>
      <c r="H40" s="100">
        <v>9335</v>
      </c>
      <c r="I40" s="89"/>
    </row>
    <row r="41" spans="1:10" ht="60" x14ac:dyDescent="0.2">
      <c r="A41" s="114" t="s">
        <v>248</v>
      </c>
      <c r="B41" s="114" t="s">
        <v>249</v>
      </c>
      <c r="C41" s="115" t="s">
        <v>104</v>
      </c>
      <c r="D41" s="113" t="s">
        <v>250</v>
      </c>
      <c r="E41" s="116" t="s">
        <v>347</v>
      </c>
      <c r="F41" s="89"/>
      <c r="G41" s="89"/>
      <c r="H41" s="100">
        <v>319630</v>
      </c>
      <c r="I41" s="89"/>
    </row>
    <row r="42" spans="1:10" ht="66" customHeight="1" x14ac:dyDescent="0.2">
      <c r="A42" s="114" t="s">
        <v>248</v>
      </c>
      <c r="B42" s="114" t="s">
        <v>249</v>
      </c>
      <c r="C42" s="115" t="s">
        <v>104</v>
      </c>
      <c r="D42" s="113" t="s">
        <v>250</v>
      </c>
      <c r="E42" s="116" t="s">
        <v>498</v>
      </c>
      <c r="F42" s="89"/>
      <c r="G42" s="89"/>
      <c r="H42" s="100">
        <v>10900</v>
      </c>
      <c r="I42" s="89"/>
    </row>
    <row r="43" spans="1:10" ht="105" x14ac:dyDescent="0.2">
      <c r="A43" s="114" t="s">
        <v>248</v>
      </c>
      <c r="B43" s="114" t="s">
        <v>249</v>
      </c>
      <c r="C43" s="112" t="s">
        <v>104</v>
      </c>
      <c r="D43" s="113" t="s">
        <v>250</v>
      </c>
      <c r="E43" s="116" t="s">
        <v>259</v>
      </c>
      <c r="F43" s="89"/>
      <c r="G43" s="89"/>
      <c r="H43" s="100">
        <v>213000</v>
      </c>
      <c r="I43" s="89"/>
    </row>
    <row r="44" spans="1:10" ht="90" x14ac:dyDescent="0.2">
      <c r="A44" s="114" t="s">
        <v>248</v>
      </c>
      <c r="B44" s="114" t="s">
        <v>249</v>
      </c>
      <c r="C44" s="112" t="s">
        <v>104</v>
      </c>
      <c r="D44" s="113" t="s">
        <v>250</v>
      </c>
      <c r="E44" s="116" t="s">
        <v>404</v>
      </c>
      <c r="F44" s="89"/>
      <c r="G44" s="89"/>
      <c r="H44" s="100">
        <v>144347</v>
      </c>
      <c r="I44" s="89"/>
      <c r="J44" s="318"/>
    </row>
    <row r="45" spans="1:10" ht="120" x14ac:dyDescent="0.2">
      <c r="A45" s="114" t="s">
        <v>248</v>
      </c>
      <c r="B45" s="114" t="s">
        <v>249</v>
      </c>
      <c r="C45" s="112" t="s">
        <v>104</v>
      </c>
      <c r="D45" s="113" t="s">
        <v>250</v>
      </c>
      <c r="E45" s="116" t="s">
        <v>405</v>
      </c>
      <c r="F45" s="89"/>
      <c r="G45" s="89"/>
      <c r="H45" s="100">
        <v>243687</v>
      </c>
      <c r="I45" s="89"/>
      <c r="J45" s="318"/>
    </row>
    <row r="46" spans="1:10" ht="75" x14ac:dyDescent="0.2">
      <c r="A46" s="156" t="s">
        <v>264</v>
      </c>
      <c r="B46" s="114">
        <v>7367</v>
      </c>
      <c r="C46" s="156" t="s">
        <v>100</v>
      </c>
      <c r="D46" s="113" t="s">
        <v>266</v>
      </c>
      <c r="E46" s="147" t="s">
        <v>267</v>
      </c>
      <c r="F46" s="89"/>
      <c r="G46" s="89"/>
      <c r="H46" s="85">
        <v>8593000</v>
      </c>
      <c r="I46" s="89"/>
    </row>
    <row r="47" spans="1:10" ht="31.5" hidden="1" x14ac:dyDescent="0.2">
      <c r="A47" s="157" t="s">
        <v>154</v>
      </c>
      <c r="B47" s="157" t="s">
        <v>153</v>
      </c>
      <c r="C47" s="158" t="s">
        <v>152</v>
      </c>
      <c r="D47" s="108" t="s">
        <v>151</v>
      </c>
      <c r="E47" s="147"/>
      <c r="F47" s="89"/>
      <c r="G47" s="89"/>
      <c r="H47" s="85"/>
      <c r="I47" s="89"/>
    </row>
    <row r="48" spans="1:10" ht="60" x14ac:dyDescent="0.2">
      <c r="A48" s="157" t="s">
        <v>154</v>
      </c>
      <c r="B48" s="157" t="s">
        <v>153</v>
      </c>
      <c r="C48" s="158" t="s">
        <v>152</v>
      </c>
      <c r="D48" s="108" t="s">
        <v>151</v>
      </c>
      <c r="E48" s="147" t="s">
        <v>391</v>
      </c>
      <c r="F48" s="89"/>
      <c r="G48" s="89"/>
      <c r="H48" s="85">
        <v>5670</v>
      </c>
      <c r="I48" s="89"/>
    </row>
    <row r="49" spans="1:9" ht="75" x14ac:dyDescent="0.2">
      <c r="A49" s="157" t="s">
        <v>154</v>
      </c>
      <c r="B49" s="157" t="s">
        <v>153</v>
      </c>
      <c r="C49" s="158" t="s">
        <v>152</v>
      </c>
      <c r="D49" s="108" t="s">
        <v>151</v>
      </c>
      <c r="E49" s="147" t="s">
        <v>502</v>
      </c>
      <c r="F49" s="89"/>
      <c r="G49" s="89"/>
      <c r="H49" s="85">
        <v>40050</v>
      </c>
      <c r="I49" s="89"/>
    </row>
    <row r="50" spans="1:9" ht="75" x14ac:dyDescent="0.2">
      <c r="A50" s="157" t="s">
        <v>154</v>
      </c>
      <c r="B50" s="157" t="s">
        <v>153</v>
      </c>
      <c r="C50" s="158" t="s">
        <v>152</v>
      </c>
      <c r="D50" s="108" t="s">
        <v>151</v>
      </c>
      <c r="E50" s="147" t="s">
        <v>503</v>
      </c>
      <c r="F50" s="89"/>
      <c r="G50" s="89"/>
      <c r="H50" s="85">
        <v>37950</v>
      </c>
      <c r="I50" s="89"/>
    </row>
    <row r="51" spans="1:9" ht="45" x14ac:dyDescent="0.2">
      <c r="A51" s="157" t="s">
        <v>154</v>
      </c>
      <c r="B51" s="157" t="s">
        <v>153</v>
      </c>
      <c r="C51" s="158" t="s">
        <v>152</v>
      </c>
      <c r="D51" s="108" t="s">
        <v>151</v>
      </c>
      <c r="E51" s="147" t="s">
        <v>505</v>
      </c>
      <c r="F51" s="89"/>
      <c r="G51" s="89"/>
      <c r="H51" s="85">
        <v>72150</v>
      </c>
      <c r="I51" s="89"/>
    </row>
    <row r="52" spans="1:9" s="46" customFormat="1" ht="31.5" x14ac:dyDescent="0.2">
      <c r="A52" s="121" t="s">
        <v>139</v>
      </c>
      <c r="B52" s="105"/>
      <c r="C52" s="121"/>
      <c r="D52" s="129" t="s">
        <v>199</v>
      </c>
      <c r="E52" s="130"/>
      <c r="F52" s="131"/>
      <c r="G52" s="131"/>
      <c r="H52" s="128">
        <f>H53</f>
        <v>10250976</v>
      </c>
      <c r="I52" s="131"/>
    </row>
    <row r="53" spans="1:9" s="46" customFormat="1" ht="31.5" x14ac:dyDescent="0.2">
      <c r="A53" s="121" t="s">
        <v>138</v>
      </c>
      <c r="B53" s="105"/>
      <c r="C53" s="121"/>
      <c r="D53" s="129" t="s">
        <v>199</v>
      </c>
      <c r="E53" s="130"/>
      <c r="F53" s="131"/>
      <c r="G53" s="131"/>
      <c r="H53" s="128">
        <f>SUM(H54:H70)</f>
        <v>10250976</v>
      </c>
      <c r="I53" s="131"/>
    </row>
    <row r="54" spans="1:9" s="46" customFormat="1" ht="47.25" x14ac:dyDescent="0.2">
      <c r="A54" s="157" t="s">
        <v>137</v>
      </c>
      <c r="B54" s="157" t="s">
        <v>32</v>
      </c>
      <c r="C54" s="158" t="s">
        <v>31</v>
      </c>
      <c r="D54" s="108" t="s">
        <v>30</v>
      </c>
      <c r="E54" s="85" t="s">
        <v>197</v>
      </c>
      <c r="F54" s="317"/>
      <c r="G54" s="317"/>
      <c r="H54" s="100">
        <v>13695</v>
      </c>
      <c r="I54" s="317"/>
    </row>
    <row r="55" spans="1:9" ht="78.75" x14ac:dyDescent="0.2">
      <c r="A55" s="157" t="s">
        <v>106</v>
      </c>
      <c r="B55" s="157" t="s">
        <v>105</v>
      </c>
      <c r="C55" s="158" t="s">
        <v>104</v>
      </c>
      <c r="D55" s="108" t="s">
        <v>103</v>
      </c>
      <c r="E55" s="87" t="s">
        <v>198</v>
      </c>
      <c r="F55" s="102"/>
      <c r="G55" s="100"/>
      <c r="H55" s="100">
        <v>2279530</v>
      </c>
      <c r="I55" s="85"/>
    </row>
    <row r="56" spans="1:9" ht="36" customHeight="1" x14ac:dyDescent="0.2">
      <c r="A56" s="157" t="s">
        <v>106</v>
      </c>
      <c r="B56" s="157" t="s">
        <v>105</v>
      </c>
      <c r="C56" s="158" t="s">
        <v>104</v>
      </c>
      <c r="D56" s="108" t="s">
        <v>103</v>
      </c>
      <c r="E56" s="87" t="s">
        <v>500</v>
      </c>
      <c r="F56" s="102"/>
      <c r="G56" s="100"/>
      <c r="H56" s="100">
        <v>150000</v>
      </c>
      <c r="I56" s="85"/>
    </row>
    <row r="57" spans="1:9" ht="47.25" x14ac:dyDescent="0.2">
      <c r="A57" s="157" t="s">
        <v>106</v>
      </c>
      <c r="B57" s="157" t="s">
        <v>105</v>
      </c>
      <c r="C57" s="158" t="s">
        <v>104</v>
      </c>
      <c r="D57" s="108" t="s">
        <v>103</v>
      </c>
      <c r="E57" s="87" t="s">
        <v>348</v>
      </c>
      <c r="F57" s="102"/>
      <c r="G57" s="100"/>
      <c r="H57" s="100">
        <v>972114</v>
      </c>
      <c r="I57" s="85"/>
    </row>
    <row r="58" spans="1:9" ht="47.25" x14ac:dyDescent="0.2">
      <c r="A58" s="157" t="s">
        <v>292</v>
      </c>
      <c r="B58" s="157" t="s">
        <v>293</v>
      </c>
      <c r="C58" s="158" t="s">
        <v>104</v>
      </c>
      <c r="D58" s="108" t="s">
        <v>294</v>
      </c>
      <c r="E58" s="87" t="s">
        <v>295</v>
      </c>
      <c r="F58" s="102"/>
      <c r="G58" s="100"/>
      <c r="H58" s="100">
        <v>713161</v>
      </c>
      <c r="I58" s="85"/>
    </row>
    <row r="59" spans="1:9" ht="63" x14ac:dyDescent="0.2">
      <c r="A59" s="157" t="s">
        <v>292</v>
      </c>
      <c r="B59" s="157" t="s">
        <v>293</v>
      </c>
      <c r="C59" s="158" t="s">
        <v>104</v>
      </c>
      <c r="D59" s="108" t="s">
        <v>294</v>
      </c>
      <c r="E59" s="87" t="s">
        <v>367</v>
      </c>
      <c r="F59" s="102"/>
      <c r="G59" s="100"/>
      <c r="H59" s="100">
        <v>25000</v>
      </c>
      <c r="I59" s="85"/>
    </row>
    <row r="60" spans="1:9" ht="47.25" x14ac:dyDescent="0.2">
      <c r="A60" s="114" t="s">
        <v>254</v>
      </c>
      <c r="B60" s="114" t="s">
        <v>252</v>
      </c>
      <c r="C60" s="115" t="s">
        <v>100</v>
      </c>
      <c r="D60" s="113" t="s">
        <v>253</v>
      </c>
      <c r="E60" s="117" t="s">
        <v>277</v>
      </c>
      <c r="F60" s="102"/>
      <c r="G60" s="100"/>
      <c r="H60" s="100">
        <v>95790</v>
      </c>
      <c r="I60" s="85"/>
    </row>
    <row r="61" spans="1:9" ht="47.25" x14ac:dyDescent="0.25">
      <c r="A61" s="114" t="s">
        <v>254</v>
      </c>
      <c r="B61" s="114" t="s">
        <v>252</v>
      </c>
      <c r="C61" s="115" t="s">
        <v>100</v>
      </c>
      <c r="D61" s="113" t="s">
        <v>253</v>
      </c>
      <c r="E61" s="118" t="s">
        <v>278</v>
      </c>
      <c r="F61" s="102"/>
      <c r="G61" s="100"/>
      <c r="H61" s="100">
        <v>154500</v>
      </c>
      <c r="I61" s="85"/>
    </row>
    <row r="62" spans="1:9" ht="47.25" x14ac:dyDescent="0.2">
      <c r="A62" s="114" t="s">
        <v>254</v>
      </c>
      <c r="B62" s="114" t="s">
        <v>252</v>
      </c>
      <c r="C62" s="115" t="s">
        <v>100</v>
      </c>
      <c r="D62" s="113" t="s">
        <v>253</v>
      </c>
      <c r="E62" s="119" t="s">
        <v>260</v>
      </c>
      <c r="F62" s="102"/>
      <c r="G62" s="100"/>
      <c r="H62" s="100">
        <v>23999</v>
      </c>
      <c r="I62" s="85"/>
    </row>
    <row r="63" spans="1:9" ht="63" x14ac:dyDescent="0.2">
      <c r="A63" s="114" t="s">
        <v>254</v>
      </c>
      <c r="B63" s="114" t="s">
        <v>252</v>
      </c>
      <c r="C63" s="115" t="s">
        <v>100</v>
      </c>
      <c r="D63" s="113" t="s">
        <v>253</v>
      </c>
      <c r="E63" s="119" t="s">
        <v>382</v>
      </c>
      <c r="F63" s="102"/>
      <c r="G63" s="100"/>
      <c r="H63" s="100">
        <v>70000</v>
      </c>
      <c r="I63" s="85"/>
    </row>
    <row r="64" spans="1:9" ht="47.25" x14ac:dyDescent="0.2">
      <c r="A64" s="114" t="s">
        <v>254</v>
      </c>
      <c r="B64" s="114" t="s">
        <v>252</v>
      </c>
      <c r="C64" s="115" t="s">
        <v>100</v>
      </c>
      <c r="D64" s="113" t="s">
        <v>253</v>
      </c>
      <c r="E64" s="119" t="s">
        <v>383</v>
      </c>
      <c r="F64" s="102"/>
      <c r="G64" s="100"/>
      <c r="H64" s="100">
        <v>25000</v>
      </c>
      <c r="I64" s="85"/>
    </row>
    <row r="65" spans="1:9" ht="31.5" x14ac:dyDescent="0.2">
      <c r="A65" s="114" t="s">
        <v>110</v>
      </c>
      <c r="B65" s="114" t="s">
        <v>109</v>
      </c>
      <c r="C65" s="115" t="s">
        <v>108</v>
      </c>
      <c r="D65" s="113" t="s">
        <v>107</v>
      </c>
      <c r="E65" s="119" t="s">
        <v>197</v>
      </c>
      <c r="F65" s="102"/>
      <c r="G65" s="100"/>
      <c r="H65" s="100">
        <v>25100</v>
      </c>
      <c r="I65" s="85"/>
    </row>
    <row r="66" spans="1:9" ht="15.75" hidden="1" x14ac:dyDescent="0.2">
      <c r="A66" s="157" t="s">
        <v>135</v>
      </c>
      <c r="B66" s="157" t="s">
        <v>134</v>
      </c>
      <c r="C66" s="158" t="s">
        <v>133</v>
      </c>
      <c r="D66" s="108" t="s">
        <v>132</v>
      </c>
      <c r="E66" s="119" t="s">
        <v>197</v>
      </c>
      <c r="F66" s="102"/>
      <c r="G66" s="100"/>
      <c r="H66" s="100"/>
      <c r="I66" s="85"/>
    </row>
    <row r="67" spans="1:9" ht="63" x14ac:dyDescent="0.2">
      <c r="A67" s="114" t="s">
        <v>129</v>
      </c>
      <c r="B67" s="114" t="s">
        <v>81</v>
      </c>
      <c r="C67" s="115" t="s">
        <v>131</v>
      </c>
      <c r="D67" s="113" t="s">
        <v>130</v>
      </c>
      <c r="E67" s="119" t="s">
        <v>197</v>
      </c>
      <c r="F67" s="102"/>
      <c r="G67" s="100"/>
      <c r="H67" s="100">
        <v>4515487</v>
      </c>
      <c r="I67" s="85"/>
    </row>
    <row r="68" spans="1:9" ht="15.75" x14ac:dyDescent="0.2">
      <c r="A68" s="114" t="s">
        <v>123</v>
      </c>
      <c r="B68" s="114" t="s">
        <v>122</v>
      </c>
      <c r="C68" s="115" t="s">
        <v>118</v>
      </c>
      <c r="D68" s="113" t="s">
        <v>121</v>
      </c>
      <c r="E68" s="119" t="s">
        <v>197</v>
      </c>
      <c r="F68" s="102"/>
      <c r="G68" s="100"/>
      <c r="H68" s="100">
        <v>28610</v>
      </c>
      <c r="I68" s="85"/>
    </row>
    <row r="69" spans="1:9" ht="15.75" x14ac:dyDescent="0.2">
      <c r="A69" s="157" t="s">
        <v>289</v>
      </c>
      <c r="B69" s="157" t="s">
        <v>290</v>
      </c>
      <c r="C69" s="158" t="s">
        <v>118</v>
      </c>
      <c r="D69" s="108" t="s">
        <v>291</v>
      </c>
      <c r="E69" s="119" t="s">
        <v>197</v>
      </c>
      <c r="F69" s="102"/>
      <c r="G69" s="100"/>
      <c r="H69" s="100">
        <v>1151190</v>
      </c>
      <c r="I69" s="85"/>
    </row>
    <row r="70" spans="1:9" ht="15.75" x14ac:dyDescent="0.2">
      <c r="A70" s="157" t="s">
        <v>136</v>
      </c>
      <c r="B70" s="157" t="s">
        <v>20</v>
      </c>
      <c r="C70" s="158" t="s">
        <v>27</v>
      </c>
      <c r="D70" s="108" t="s">
        <v>59</v>
      </c>
      <c r="E70" s="119" t="s">
        <v>197</v>
      </c>
      <c r="F70" s="86"/>
      <c r="G70" s="86"/>
      <c r="H70" s="100">
        <v>7800</v>
      </c>
      <c r="I70" s="85"/>
    </row>
    <row r="71" spans="1:9" s="48" customFormat="1" ht="31.5" x14ac:dyDescent="0.35">
      <c r="A71" s="121" t="s">
        <v>98</v>
      </c>
      <c r="B71" s="105"/>
      <c r="C71" s="121"/>
      <c r="D71" s="132" t="s">
        <v>96</v>
      </c>
      <c r="E71" s="133"/>
      <c r="F71" s="125"/>
      <c r="G71" s="131"/>
      <c r="H71" s="126">
        <f>H72</f>
        <v>35000</v>
      </c>
      <c r="I71" s="131"/>
    </row>
    <row r="72" spans="1:9" s="47" customFormat="1" ht="31.5" x14ac:dyDescent="0.25">
      <c r="A72" s="121" t="s">
        <v>97</v>
      </c>
      <c r="B72" s="134"/>
      <c r="C72" s="135"/>
      <c r="D72" s="132" t="s">
        <v>96</v>
      </c>
      <c r="E72" s="136"/>
      <c r="F72" s="130"/>
      <c r="G72" s="130"/>
      <c r="H72" s="126">
        <f>H73+H74</f>
        <v>35000</v>
      </c>
      <c r="I72" s="136"/>
    </row>
    <row r="73" spans="1:9" s="47" customFormat="1" ht="63" x14ac:dyDescent="0.25">
      <c r="A73" s="157" t="s">
        <v>83</v>
      </c>
      <c r="B73" s="157" t="s">
        <v>82</v>
      </c>
      <c r="C73" s="158" t="s">
        <v>81</v>
      </c>
      <c r="D73" s="108" t="s">
        <v>80</v>
      </c>
      <c r="E73" s="98" t="s">
        <v>197</v>
      </c>
      <c r="F73" s="86"/>
      <c r="G73" s="86"/>
      <c r="H73" s="103">
        <v>10000</v>
      </c>
      <c r="I73" s="85"/>
    </row>
    <row r="74" spans="1:9" s="47" customFormat="1" ht="31.5" x14ac:dyDescent="0.25">
      <c r="A74" s="157" t="s">
        <v>79</v>
      </c>
      <c r="B74" s="157" t="s">
        <v>78</v>
      </c>
      <c r="C74" s="158" t="s">
        <v>77</v>
      </c>
      <c r="D74" s="108" t="s">
        <v>76</v>
      </c>
      <c r="E74" s="85" t="s">
        <v>197</v>
      </c>
      <c r="F74" s="86"/>
      <c r="G74" s="86"/>
      <c r="H74" s="103">
        <v>25000</v>
      </c>
      <c r="I74" s="85"/>
    </row>
    <row r="75" spans="1:9" s="46" customFormat="1" ht="21" customHeight="1" x14ac:dyDescent="0.2">
      <c r="A75" s="105">
        <v>1000000</v>
      </c>
      <c r="B75" s="137"/>
      <c r="C75" s="122"/>
      <c r="D75" s="138" t="s">
        <v>62</v>
      </c>
      <c r="E75" s="139"/>
      <c r="F75" s="125"/>
      <c r="G75" s="140"/>
      <c r="H75" s="126">
        <f>H76</f>
        <v>55200</v>
      </c>
      <c r="I75" s="140"/>
    </row>
    <row r="76" spans="1:9" ht="19.5" customHeight="1" x14ac:dyDescent="0.2">
      <c r="A76" s="105">
        <v>1010000</v>
      </c>
      <c r="B76" s="137"/>
      <c r="C76" s="122"/>
      <c r="D76" s="138" t="s">
        <v>62</v>
      </c>
      <c r="E76" s="141"/>
      <c r="F76" s="142"/>
      <c r="G76" s="142"/>
      <c r="H76" s="126">
        <f>H77+H78+H79</f>
        <v>55200</v>
      </c>
      <c r="I76" s="140"/>
    </row>
    <row r="77" spans="1:9" ht="24.75" customHeight="1" x14ac:dyDescent="0.2">
      <c r="A77" s="83" t="s">
        <v>54</v>
      </c>
      <c r="B77" s="84" t="s">
        <v>53</v>
      </c>
      <c r="C77" s="83" t="s">
        <v>49</v>
      </c>
      <c r="D77" s="88" t="s">
        <v>52</v>
      </c>
      <c r="E77" s="92" t="s">
        <v>197</v>
      </c>
      <c r="F77" s="90"/>
      <c r="G77" s="90"/>
      <c r="H77" s="103">
        <v>25000</v>
      </c>
      <c r="I77" s="90"/>
    </row>
    <row r="78" spans="1:9" ht="51" hidden="1" customHeight="1" x14ac:dyDescent="0.2">
      <c r="A78" s="83" t="s">
        <v>279</v>
      </c>
      <c r="B78" s="84" t="s">
        <v>280</v>
      </c>
      <c r="C78" s="83" t="s">
        <v>104</v>
      </c>
      <c r="D78" s="88" t="s">
        <v>281</v>
      </c>
      <c r="E78" s="154"/>
      <c r="F78" s="90"/>
      <c r="G78" s="90"/>
      <c r="H78" s="90"/>
      <c r="I78" s="90"/>
    </row>
    <row r="79" spans="1:9" ht="31.5" x14ac:dyDescent="0.2">
      <c r="A79" s="260">
        <v>1014060</v>
      </c>
      <c r="B79" s="261">
        <v>4060</v>
      </c>
      <c r="C79" s="262" t="s">
        <v>45</v>
      </c>
      <c r="D79" s="91" t="s">
        <v>44</v>
      </c>
      <c r="E79" s="92" t="s">
        <v>197</v>
      </c>
      <c r="F79" s="90"/>
      <c r="G79" s="90"/>
      <c r="H79" s="90">
        <v>30200</v>
      </c>
      <c r="I79" s="90"/>
    </row>
    <row r="80" spans="1:9" ht="15.75" hidden="1" x14ac:dyDescent="0.2">
      <c r="A80" s="93"/>
      <c r="B80" s="93"/>
      <c r="C80" s="94"/>
      <c r="D80" s="91"/>
      <c r="E80" s="92"/>
      <c r="F80" s="90"/>
      <c r="G80" s="90"/>
      <c r="H80" s="90"/>
      <c r="I80" s="90"/>
    </row>
    <row r="81" spans="1:16" ht="15.75" hidden="1" x14ac:dyDescent="0.2">
      <c r="A81" s="93"/>
      <c r="B81" s="93"/>
      <c r="C81" s="95"/>
      <c r="D81" s="91"/>
      <c r="E81" s="92"/>
      <c r="F81" s="90"/>
      <c r="G81" s="90"/>
      <c r="H81" s="90"/>
      <c r="I81" s="90"/>
    </row>
    <row r="82" spans="1:16" s="45" customFormat="1" ht="21.75" customHeight="1" x14ac:dyDescent="0.3">
      <c r="A82" s="105" t="s">
        <v>235</v>
      </c>
      <c r="B82" s="105" t="s">
        <v>235</v>
      </c>
      <c r="C82" s="121" t="s">
        <v>235</v>
      </c>
      <c r="D82" s="269" t="s">
        <v>234</v>
      </c>
      <c r="E82" s="125" t="s">
        <v>235</v>
      </c>
      <c r="F82" s="270" t="s">
        <v>235</v>
      </c>
      <c r="G82" s="271"/>
      <c r="H82" s="272">
        <f>H8+H52+H71+H75</f>
        <v>30555156</v>
      </c>
      <c r="I82" s="270" t="s">
        <v>235</v>
      </c>
    </row>
    <row r="83" spans="1:16" ht="19.5" x14ac:dyDescent="0.2">
      <c r="D83" s="279"/>
      <c r="E83" s="44"/>
      <c r="F83" s="43"/>
      <c r="G83" s="43"/>
    </row>
    <row r="84" spans="1:16" s="39" customFormat="1" ht="20.25" x14ac:dyDescent="0.3">
      <c r="A84" s="42" t="s">
        <v>392</v>
      </c>
      <c r="B84" s="38"/>
      <c r="C84" s="40"/>
      <c r="D84" s="40"/>
      <c r="E84" s="41"/>
      <c r="F84" s="40"/>
      <c r="G84" s="40"/>
      <c r="H84" s="104"/>
      <c r="I84" s="38"/>
    </row>
    <row r="85" spans="1:16" ht="20.25" x14ac:dyDescent="0.2">
      <c r="E85" s="38"/>
    </row>
    <row r="87" spans="1:16" ht="19.5" x14ac:dyDescent="0.2">
      <c r="A87" s="36"/>
      <c r="B87" s="36"/>
      <c r="C87" s="36"/>
      <c r="D87" s="36"/>
      <c r="F87" s="36"/>
      <c r="G87" s="36"/>
      <c r="H87" s="36"/>
      <c r="I87" s="36"/>
      <c r="J87" s="37"/>
      <c r="K87" s="37"/>
      <c r="L87" s="37"/>
      <c r="M87" s="37"/>
      <c r="N87" s="37"/>
      <c r="O87" s="37"/>
      <c r="P87" s="37"/>
    </row>
    <row r="88" spans="1:16" ht="19.5" x14ac:dyDescent="0.2">
      <c r="A88" s="35"/>
      <c r="B88" s="35"/>
      <c r="C88" s="35"/>
      <c r="D88" s="35"/>
      <c r="E88" s="36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x14ac:dyDescent="0.2">
      <c r="A89" s="34"/>
      <c r="B89" s="34"/>
      <c r="C89" s="34"/>
      <c r="D89" s="34"/>
      <c r="E89" s="3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2">
      <c r="A90" s="35"/>
      <c r="B90" s="35"/>
      <c r="C90" s="35"/>
      <c r="D90" s="35"/>
      <c r="E90" s="34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x14ac:dyDescent="0.2">
      <c r="A91" s="34"/>
      <c r="B91" s="34"/>
      <c r="C91" s="34"/>
      <c r="D91" s="34"/>
      <c r="E91" s="35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x14ac:dyDescent="0.2">
      <c r="E92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B3" sqref="B3"/>
    </sheetView>
  </sheetViews>
  <sheetFormatPr defaultColWidth="9.140625" defaultRowHeight="12.75" x14ac:dyDescent="0.2"/>
  <cols>
    <col min="1" max="1" width="18.28515625" style="160" customWidth="1"/>
    <col min="2" max="2" width="17.28515625" style="160" customWidth="1"/>
    <col min="3" max="3" width="19.28515625" style="160" customWidth="1"/>
    <col min="4" max="4" width="45.28515625" style="159" customWidth="1"/>
    <col min="5" max="5" width="62.7109375" style="159" customWidth="1"/>
    <col min="6" max="6" width="22.140625" style="159" customWidth="1"/>
    <col min="7" max="7" width="17.7109375" style="159" customWidth="1"/>
    <col min="8" max="8" width="0.140625" style="159" hidden="1" customWidth="1"/>
    <col min="9" max="9" width="17.42578125" style="159" customWidth="1"/>
    <col min="10" max="10" width="13" style="159" customWidth="1"/>
    <col min="11" max="11" width="14.42578125" style="159" customWidth="1"/>
    <col min="12" max="16384" width="9.140625" style="159"/>
  </cols>
  <sheetData>
    <row r="1" spans="1:11" ht="22.5" customHeight="1" x14ac:dyDescent="0.2">
      <c r="A1" s="252"/>
      <c r="F1" s="423" t="s">
        <v>342</v>
      </c>
      <c r="G1" s="424"/>
      <c r="H1" s="424"/>
      <c r="I1" s="424"/>
    </row>
    <row r="2" spans="1:11" ht="12.75" customHeight="1" x14ac:dyDescent="0.2">
      <c r="F2" s="421" t="s">
        <v>491</v>
      </c>
      <c r="G2" s="422"/>
      <c r="H2" s="422"/>
      <c r="I2" s="422"/>
    </row>
    <row r="3" spans="1:11" ht="28.5" customHeight="1" x14ac:dyDescent="0.2">
      <c r="B3" s="273"/>
      <c r="D3" s="251"/>
      <c r="F3" s="422"/>
      <c r="G3" s="422"/>
      <c r="H3" s="422"/>
      <c r="I3" s="422"/>
    </row>
    <row r="4" spans="1:11" ht="15" customHeight="1" x14ac:dyDescent="0.2">
      <c r="F4" s="422"/>
      <c r="G4" s="422"/>
      <c r="H4" s="422"/>
      <c r="I4" s="422"/>
    </row>
    <row r="5" spans="1:11" s="250" customFormat="1" ht="40.5" customHeight="1" x14ac:dyDescent="0.3">
      <c r="A5" s="426" t="s">
        <v>341</v>
      </c>
      <c r="B5" s="426"/>
      <c r="C5" s="426"/>
      <c r="D5" s="426"/>
      <c r="E5" s="426"/>
      <c r="F5" s="426"/>
      <c r="G5" s="426"/>
      <c r="H5" s="426"/>
      <c r="I5" s="426"/>
    </row>
    <row r="6" spans="1:11" x14ac:dyDescent="0.2">
      <c r="H6" s="249"/>
    </row>
    <row r="7" spans="1:11" s="161" customFormat="1" ht="26.25" customHeight="1" x14ac:dyDescent="0.2">
      <c r="A7" s="427" t="s">
        <v>193</v>
      </c>
      <c r="B7" s="427" t="s">
        <v>192</v>
      </c>
      <c r="C7" s="427" t="s">
        <v>340</v>
      </c>
      <c r="D7" s="425" t="s">
        <v>339</v>
      </c>
      <c r="E7" s="418" t="s">
        <v>338</v>
      </c>
      <c r="F7" s="425" t="s">
        <v>337</v>
      </c>
      <c r="G7" s="425" t="s">
        <v>2</v>
      </c>
      <c r="H7" s="418"/>
      <c r="I7" s="425" t="s">
        <v>3</v>
      </c>
      <c r="J7" s="418" t="s">
        <v>4</v>
      </c>
      <c r="K7" s="418"/>
    </row>
    <row r="8" spans="1:11" s="161" customFormat="1" ht="105.75" customHeight="1" x14ac:dyDescent="0.2">
      <c r="A8" s="427"/>
      <c r="B8" s="427"/>
      <c r="C8" s="427"/>
      <c r="D8" s="425"/>
      <c r="E8" s="418"/>
      <c r="F8" s="425"/>
      <c r="G8" s="425"/>
      <c r="H8" s="418"/>
      <c r="I8" s="425"/>
      <c r="J8" s="248" t="s">
        <v>2</v>
      </c>
      <c r="K8" s="247" t="s">
        <v>6</v>
      </c>
    </row>
    <row r="9" spans="1:11" x14ac:dyDescent="0.2">
      <c r="A9" s="246">
        <v>1</v>
      </c>
      <c r="B9" s="245">
        <v>2</v>
      </c>
      <c r="C9" s="245">
        <v>3</v>
      </c>
      <c r="D9" s="244">
        <v>4</v>
      </c>
      <c r="E9" s="243">
        <v>5</v>
      </c>
      <c r="F9" s="242">
        <v>6</v>
      </c>
      <c r="G9" s="242">
        <v>7</v>
      </c>
      <c r="H9" s="242"/>
      <c r="I9" s="242">
        <v>8</v>
      </c>
      <c r="J9" s="171"/>
      <c r="K9" s="171"/>
    </row>
    <row r="10" spans="1:11" s="173" customFormat="1" ht="43.5" customHeight="1" x14ac:dyDescent="0.2">
      <c r="A10" s="241" t="s">
        <v>184</v>
      </c>
      <c r="B10" s="240"/>
      <c r="C10" s="240"/>
      <c r="D10" s="239" t="s">
        <v>336</v>
      </c>
      <c r="E10" s="176"/>
      <c r="F10" s="186"/>
      <c r="G10" s="186">
        <f>G11</f>
        <v>2931481</v>
      </c>
      <c r="H10" s="186">
        <f>H11</f>
        <v>0</v>
      </c>
      <c r="I10" s="186">
        <f>I11</f>
        <v>2812761</v>
      </c>
      <c r="J10" s="186">
        <f>J11</f>
        <v>118720</v>
      </c>
      <c r="K10" s="186">
        <f>K11</f>
        <v>56850</v>
      </c>
    </row>
    <row r="11" spans="1:11" s="173" customFormat="1" ht="48.75" customHeight="1" x14ac:dyDescent="0.2">
      <c r="A11" s="241" t="s">
        <v>183</v>
      </c>
      <c r="B11" s="240"/>
      <c r="C11" s="240"/>
      <c r="D11" s="239" t="s">
        <v>336</v>
      </c>
      <c r="E11" s="176"/>
      <c r="F11" s="186"/>
      <c r="G11" s="186">
        <f>G13+G14+G15+G16+G17+G18+G19+G20+G21+G23+G22+G24</f>
        <v>2931481</v>
      </c>
      <c r="H11" s="186">
        <f t="shared" ref="H11" si="0">H13+H14+H15+H16+H17+H18+H19+H20+H21+H23+H22</f>
        <v>0</v>
      </c>
      <c r="I11" s="186">
        <f>I13+I14+I15+I16+I17+I18+I19+I20+I21+I23+I22+I24</f>
        <v>2812761</v>
      </c>
      <c r="J11" s="186">
        <f t="shared" ref="J11:K11" si="1">J13+J14+J15+J16+J17+J18+J19+J20+J21+J23+J22+J24</f>
        <v>118720</v>
      </c>
      <c r="K11" s="186">
        <f t="shared" si="1"/>
        <v>56850</v>
      </c>
    </row>
    <row r="12" spans="1:11" s="232" customFormat="1" ht="60.75" hidden="1" customHeight="1" x14ac:dyDescent="0.3">
      <c r="A12" s="184"/>
      <c r="B12" s="185"/>
      <c r="C12" s="185"/>
      <c r="D12" s="208"/>
      <c r="E12" s="238"/>
      <c r="F12" s="179"/>
      <c r="G12" s="237"/>
      <c r="H12" s="179"/>
      <c r="I12" s="179"/>
      <c r="J12" s="233"/>
      <c r="K12" s="233"/>
    </row>
    <row r="13" spans="1:11" s="232" customFormat="1" ht="84.75" customHeight="1" x14ac:dyDescent="0.2">
      <c r="A13" s="236" t="s">
        <v>335</v>
      </c>
      <c r="B13" s="235" t="s">
        <v>334</v>
      </c>
      <c r="C13" s="234">
        <v>1060</v>
      </c>
      <c r="D13" s="230" t="s">
        <v>333</v>
      </c>
      <c r="E13" s="213" t="s">
        <v>332</v>
      </c>
      <c r="F13" s="181" t="s">
        <v>331</v>
      </c>
      <c r="G13" s="180">
        <f>I13+J13</f>
        <v>136305</v>
      </c>
      <c r="H13" s="179"/>
      <c r="I13" s="179">
        <v>100000</v>
      </c>
      <c r="J13" s="179">
        <v>36305</v>
      </c>
      <c r="K13" s="233">
        <v>0</v>
      </c>
    </row>
    <row r="14" spans="1:11" ht="66" customHeight="1" x14ac:dyDescent="0.2">
      <c r="A14" s="231" t="s">
        <v>161</v>
      </c>
      <c r="B14" s="231" t="s">
        <v>160</v>
      </c>
      <c r="C14" s="231" t="s">
        <v>159</v>
      </c>
      <c r="D14" s="230" t="s">
        <v>158</v>
      </c>
      <c r="E14" s="213" t="s">
        <v>330</v>
      </c>
      <c r="F14" s="181" t="s">
        <v>506</v>
      </c>
      <c r="G14" s="180">
        <f>I14+J14</f>
        <v>323950</v>
      </c>
      <c r="H14" s="179"/>
      <c r="I14" s="179">
        <v>293535</v>
      </c>
      <c r="J14" s="178">
        <v>30415</v>
      </c>
      <c r="K14" s="178">
        <v>4850</v>
      </c>
    </row>
    <row r="15" spans="1:11" ht="53.25" customHeight="1" x14ac:dyDescent="0.2">
      <c r="A15" s="229" t="s">
        <v>175</v>
      </c>
      <c r="B15" s="228">
        <v>3210</v>
      </c>
      <c r="C15" s="228">
        <v>1050</v>
      </c>
      <c r="D15" s="227" t="s">
        <v>172</v>
      </c>
      <c r="E15" s="213" t="s">
        <v>329</v>
      </c>
      <c r="F15" s="224" t="s">
        <v>328</v>
      </c>
      <c r="G15" s="180">
        <f>I15+J15</f>
        <v>22000</v>
      </c>
      <c r="H15" s="226"/>
      <c r="I15" s="179">
        <v>22000</v>
      </c>
      <c r="J15" s="178">
        <v>0</v>
      </c>
      <c r="K15" s="178">
        <v>0</v>
      </c>
    </row>
    <row r="16" spans="1:11" ht="71.25" hidden="1" customHeight="1" x14ac:dyDescent="0.2">
      <c r="A16" s="200"/>
      <c r="B16" s="225"/>
      <c r="C16" s="225"/>
      <c r="D16" s="198"/>
      <c r="E16" s="213"/>
      <c r="F16" s="224" t="s">
        <v>327</v>
      </c>
      <c r="G16" s="180"/>
      <c r="H16" s="195"/>
      <c r="I16" s="179"/>
      <c r="J16" s="179"/>
      <c r="K16" s="178"/>
    </row>
    <row r="17" spans="1:11" ht="54" customHeight="1" x14ac:dyDescent="0.2">
      <c r="A17" s="185" t="s">
        <v>179</v>
      </c>
      <c r="B17" s="185" t="s">
        <v>20</v>
      </c>
      <c r="C17" s="185" t="s">
        <v>27</v>
      </c>
      <c r="D17" s="198" t="s">
        <v>59</v>
      </c>
      <c r="E17" s="419" t="s">
        <v>326</v>
      </c>
      <c r="F17" s="428" t="s">
        <v>299</v>
      </c>
      <c r="G17" s="180">
        <f t="shared" ref="G17:G25" si="2">I17+J17</f>
        <v>80000</v>
      </c>
      <c r="H17" s="179"/>
      <c r="I17" s="179">
        <v>80000</v>
      </c>
      <c r="J17" s="179">
        <v>0</v>
      </c>
      <c r="K17" s="179">
        <v>0</v>
      </c>
    </row>
    <row r="18" spans="1:11" ht="54.75" customHeight="1" x14ac:dyDescent="0.2">
      <c r="A18" s="184" t="s">
        <v>150</v>
      </c>
      <c r="B18" s="185" t="s">
        <v>149</v>
      </c>
      <c r="C18" s="185" t="s">
        <v>100</v>
      </c>
      <c r="D18" s="208" t="s">
        <v>148</v>
      </c>
      <c r="E18" s="420"/>
      <c r="F18" s="429"/>
      <c r="G18" s="180">
        <f t="shared" si="2"/>
        <v>30000</v>
      </c>
      <c r="H18" s="179"/>
      <c r="I18" s="179">
        <v>30000</v>
      </c>
      <c r="J18" s="179">
        <v>0</v>
      </c>
      <c r="K18" s="179">
        <v>0</v>
      </c>
    </row>
    <row r="19" spans="1:11" ht="67.5" customHeight="1" x14ac:dyDescent="0.2">
      <c r="A19" s="185" t="s">
        <v>179</v>
      </c>
      <c r="B19" s="185" t="s">
        <v>20</v>
      </c>
      <c r="C19" s="185" t="s">
        <v>27</v>
      </c>
      <c r="D19" s="198" t="s">
        <v>59</v>
      </c>
      <c r="E19" s="197" t="s">
        <v>325</v>
      </c>
      <c r="F19" s="224" t="s">
        <v>324</v>
      </c>
      <c r="G19" s="180">
        <f t="shared" si="2"/>
        <v>75000</v>
      </c>
      <c r="H19" s="179"/>
      <c r="I19" s="179">
        <v>75000</v>
      </c>
      <c r="J19" s="178">
        <v>0</v>
      </c>
      <c r="K19" s="178">
        <v>0</v>
      </c>
    </row>
    <row r="20" spans="1:11" ht="87" customHeight="1" x14ac:dyDescent="0.2">
      <c r="A20" s="184" t="s">
        <v>178</v>
      </c>
      <c r="B20" s="185" t="s">
        <v>177</v>
      </c>
      <c r="C20" s="184" t="s">
        <v>77</v>
      </c>
      <c r="D20" s="208" t="s">
        <v>176</v>
      </c>
      <c r="E20" s="213" t="s">
        <v>323</v>
      </c>
      <c r="F20" s="222" t="s">
        <v>322</v>
      </c>
      <c r="G20" s="180">
        <f t="shared" si="2"/>
        <v>38000</v>
      </c>
      <c r="H20" s="179"/>
      <c r="I20" s="179">
        <v>38000</v>
      </c>
      <c r="J20" s="179">
        <v>0</v>
      </c>
      <c r="K20" s="179">
        <v>0</v>
      </c>
    </row>
    <row r="21" spans="1:11" ht="63" customHeight="1" x14ac:dyDescent="0.2">
      <c r="A21" s="253" t="s">
        <v>245</v>
      </c>
      <c r="B21" s="253" t="s">
        <v>246</v>
      </c>
      <c r="C21" s="254" t="s">
        <v>163</v>
      </c>
      <c r="D21" s="108" t="s">
        <v>247</v>
      </c>
      <c r="E21" s="197" t="s">
        <v>343</v>
      </c>
      <c r="F21" s="222" t="s">
        <v>344</v>
      </c>
      <c r="G21" s="180">
        <f t="shared" si="2"/>
        <v>311496</v>
      </c>
      <c r="H21" s="179"/>
      <c r="I21" s="179">
        <v>311496</v>
      </c>
      <c r="J21" s="179">
        <v>0</v>
      </c>
      <c r="K21" s="179">
        <v>0</v>
      </c>
    </row>
    <row r="22" spans="1:11" ht="75" customHeight="1" x14ac:dyDescent="0.2">
      <c r="A22" s="184" t="s">
        <v>157</v>
      </c>
      <c r="B22" s="185" t="s">
        <v>156</v>
      </c>
      <c r="C22" s="184" t="s">
        <v>104</v>
      </c>
      <c r="D22" s="223" t="s">
        <v>155</v>
      </c>
      <c r="E22" s="197" t="s">
        <v>321</v>
      </c>
      <c r="F22" s="222" t="s">
        <v>320</v>
      </c>
      <c r="G22" s="180">
        <f t="shared" si="2"/>
        <v>1737130</v>
      </c>
      <c r="H22" s="179"/>
      <c r="I22" s="179">
        <v>1737130</v>
      </c>
      <c r="J22" s="179">
        <v>0</v>
      </c>
      <c r="K22" s="179">
        <v>0</v>
      </c>
    </row>
    <row r="23" spans="1:11" ht="60" customHeight="1" x14ac:dyDescent="0.2">
      <c r="A23" s="184" t="s">
        <v>165</v>
      </c>
      <c r="B23" s="221" t="s">
        <v>164</v>
      </c>
      <c r="C23" s="220" t="s">
        <v>163</v>
      </c>
      <c r="D23" s="108" t="s">
        <v>162</v>
      </c>
      <c r="E23" s="197" t="s">
        <v>319</v>
      </c>
      <c r="F23" s="216" t="s">
        <v>298</v>
      </c>
      <c r="G23" s="215">
        <f t="shared" si="2"/>
        <v>166800</v>
      </c>
      <c r="H23" s="179"/>
      <c r="I23" s="179">
        <v>114800</v>
      </c>
      <c r="J23" s="179">
        <v>52000</v>
      </c>
      <c r="K23" s="179">
        <v>52000</v>
      </c>
    </row>
    <row r="24" spans="1:11" ht="74.25" customHeight="1" x14ac:dyDescent="0.2">
      <c r="A24" s="253" t="s">
        <v>371</v>
      </c>
      <c r="B24" s="253" t="s">
        <v>372</v>
      </c>
      <c r="C24" s="254" t="s">
        <v>145</v>
      </c>
      <c r="D24" s="108" t="s">
        <v>373</v>
      </c>
      <c r="E24" s="197" t="s">
        <v>384</v>
      </c>
      <c r="F24" s="216" t="s">
        <v>390</v>
      </c>
      <c r="G24" s="215">
        <f t="shared" si="2"/>
        <v>10800</v>
      </c>
      <c r="H24" s="179"/>
      <c r="I24" s="179">
        <v>10800</v>
      </c>
      <c r="J24" s="179">
        <v>0</v>
      </c>
      <c r="K24" s="179">
        <v>0</v>
      </c>
    </row>
    <row r="25" spans="1:11" ht="57.75" customHeight="1" x14ac:dyDescent="0.2">
      <c r="A25" s="253" t="s">
        <v>385</v>
      </c>
      <c r="B25" s="253" t="s">
        <v>386</v>
      </c>
      <c r="C25" s="254" t="s">
        <v>387</v>
      </c>
      <c r="D25" s="108" t="s">
        <v>388</v>
      </c>
      <c r="E25" s="197" t="s">
        <v>389</v>
      </c>
      <c r="F25" s="216" t="s">
        <v>406</v>
      </c>
      <c r="G25" s="215">
        <f t="shared" si="2"/>
        <v>100000</v>
      </c>
      <c r="H25" s="179"/>
      <c r="I25" s="179">
        <v>100000</v>
      </c>
      <c r="J25" s="179">
        <v>0</v>
      </c>
      <c r="K25" s="179">
        <v>0</v>
      </c>
    </row>
    <row r="26" spans="1:11" ht="50.25" customHeight="1" x14ac:dyDescent="0.2">
      <c r="A26" s="206" t="s">
        <v>139</v>
      </c>
      <c r="B26" s="205"/>
      <c r="C26" s="204"/>
      <c r="D26" s="203" t="s">
        <v>199</v>
      </c>
      <c r="E26" s="219"/>
      <c r="F26" s="218"/>
      <c r="G26" s="105">
        <f>G27</f>
        <v>205890</v>
      </c>
      <c r="H26" s="105">
        <f>H27</f>
        <v>0</v>
      </c>
      <c r="I26" s="105">
        <f>I27</f>
        <v>198090</v>
      </c>
      <c r="J26" s="105">
        <f>J27</f>
        <v>7800</v>
      </c>
      <c r="K26" s="105">
        <f>K27</f>
        <v>7800</v>
      </c>
    </row>
    <row r="27" spans="1:11" ht="49.5" customHeight="1" x14ac:dyDescent="0.2">
      <c r="A27" s="206" t="s">
        <v>138</v>
      </c>
      <c r="B27" s="205"/>
      <c r="C27" s="204"/>
      <c r="D27" s="203" t="s">
        <v>199</v>
      </c>
      <c r="E27" s="219"/>
      <c r="F27" s="218"/>
      <c r="G27" s="105">
        <f>G28+G29+G30</f>
        <v>205890</v>
      </c>
      <c r="H27" s="105">
        <f>H28+H29+H30</f>
        <v>0</v>
      </c>
      <c r="I27" s="105">
        <f>I28+I29+I30</f>
        <v>198090</v>
      </c>
      <c r="J27" s="105">
        <f>J28+J29+J30</f>
        <v>7800</v>
      </c>
      <c r="K27" s="105">
        <f>K28+K29+K30</f>
        <v>7800</v>
      </c>
    </row>
    <row r="28" spans="1:11" ht="72.75" customHeight="1" x14ac:dyDescent="0.2">
      <c r="A28" s="194" t="s">
        <v>120</v>
      </c>
      <c r="B28" s="194" t="s">
        <v>119</v>
      </c>
      <c r="C28" s="193" t="s">
        <v>118</v>
      </c>
      <c r="D28" s="108" t="s">
        <v>117</v>
      </c>
      <c r="E28" s="197" t="s">
        <v>318</v>
      </c>
      <c r="F28" s="216" t="s">
        <v>317</v>
      </c>
      <c r="G28" s="215">
        <f>I28+J28</f>
        <v>48870</v>
      </c>
      <c r="H28" s="179"/>
      <c r="I28" s="179">
        <v>48870</v>
      </c>
      <c r="J28" s="178">
        <v>0</v>
      </c>
      <c r="K28" s="178">
        <v>0</v>
      </c>
    </row>
    <row r="29" spans="1:11" ht="69" customHeight="1" x14ac:dyDescent="0.2">
      <c r="A29" s="200" t="s">
        <v>136</v>
      </c>
      <c r="B29" s="199" t="s">
        <v>20</v>
      </c>
      <c r="C29" s="199" t="s">
        <v>27</v>
      </c>
      <c r="D29" s="198" t="s">
        <v>59</v>
      </c>
      <c r="E29" s="197" t="s">
        <v>300</v>
      </c>
      <c r="F29" s="216" t="s">
        <v>299</v>
      </c>
      <c r="G29" s="215">
        <f>I29+J29</f>
        <v>15000</v>
      </c>
      <c r="H29" s="179"/>
      <c r="I29" s="179">
        <v>7200</v>
      </c>
      <c r="J29" s="179">
        <v>7800</v>
      </c>
      <c r="K29" s="178">
        <v>7800</v>
      </c>
    </row>
    <row r="30" spans="1:11" ht="95.25" customHeight="1" x14ac:dyDescent="0.2">
      <c r="A30" s="194" t="s">
        <v>116</v>
      </c>
      <c r="B30" s="194" t="s">
        <v>115</v>
      </c>
      <c r="C30" s="193" t="s">
        <v>77</v>
      </c>
      <c r="D30" s="108" t="s">
        <v>114</v>
      </c>
      <c r="E30" s="217" t="s">
        <v>316</v>
      </c>
      <c r="F30" s="216" t="s">
        <v>315</v>
      </c>
      <c r="G30" s="215">
        <f>I30+J30</f>
        <v>142020</v>
      </c>
      <c r="H30" s="179"/>
      <c r="I30" s="179">
        <v>142020</v>
      </c>
      <c r="J30" s="178">
        <v>0</v>
      </c>
      <c r="K30" s="178">
        <v>0</v>
      </c>
    </row>
    <row r="31" spans="1:11" s="214" customFormat="1" ht="44.25" customHeight="1" x14ac:dyDescent="0.2">
      <c r="A31" s="206" t="s">
        <v>98</v>
      </c>
      <c r="B31" s="205"/>
      <c r="C31" s="204"/>
      <c r="D31" s="203" t="s">
        <v>96</v>
      </c>
      <c r="E31" s="188"/>
      <c r="F31" s="175"/>
      <c r="G31" s="186">
        <f>G32</f>
        <v>1033000</v>
      </c>
      <c r="H31" s="186">
        <f>H32</f>
        <v>0</v>
      </c>
      <c r="I31" s="186">
        <f>I32</f>
        <v>1033000</v>
      </c>
      <c r="J31" s="186">
        <f>J32</f>
        <v>0</v>
      </c>
      <c r="K31" s="186">
        <f>K32</f>
        <v>0</v>
      </c>
    </row>
    <row r="32" spans="1:11" s="214" customFormat="1" ht="49.5" customHeight="1" x14ac:dyDescent="0.2">
      <c r="A32" s="206" t="s">
        <v>97</v>
      </c>
      <c r="B32" s="205"/>
      <c r="C32" s="204"/>
      <c r="D32" s="203" t="s">
        <v>96</v>
      </c>
      <c r="E32" s="188"/>
      <c r="F32" s="175"/>
      <c r="G32" s="186">
        <f>G33+G34+G36+G37+G38+G39+G40+G41+G35</f>
        <v>1033000</v>
      </c>
      <c r="H32" s="186">
        <f>H33+H34+H36+H37+H38+H39+H40+H41</f>
        <v>0</v>
      </c>
      <c r="I32" s="186">
        <f>I33+I34+I36+I37+I38+I39+I40+I41+I35</f>
        <v>1033000</v>
      </c>
      <c r="J32" s="186">
        <f>J33+J34+J36+J37+J38+J39+J40+J41</f>
        <v>0</v>
      </c>
      <c r="K32" s="186">
        <f>K33+K34+K36+K37+K38+K39+K40+K41</f>
        <v>0</v>
      </c>
    </row>
    <row r="33" spans="1:11" ht="141" customHeight="1" x14ac:dyDescent="0.2">
      <c r="A33" s="184" t="s">
        <v>75</v>
      </c>
      <c r="B33" s="185" t="s">
        <v>74</v>
      </c>
      <c r="C33" s="185" t="s">
        <v>73</v>
      </c>
      <c r="D33" s="208" t="s">
        <v>314</v>
      </c>
      <c r="E33" s="213" t="s">
        <v>313</v>
      </c>
      <c r="F33" s="181" t="s">
        <v>312</v>
      </c>
      <c r="G33" s="180">
        <f t="shared" ref="G33:G41" si="3">I33+J33</f>
        <v>24800</v>
      </c>
      <c r="H33" s="179"/>
      <c r="I33" s="179">
        <v>24800</v>
      </c>
      <c r="J33" s="178">
        <v>0</v>
      </c>
      <c r="K33" s="178">
        <v>0</v>
      </c>
    </row>
    <row r="34" spans="1:11" ht="78.75" hidden="1" customHeight="1" x14ac:dyDescent="0.2">
      <c r="A34" s="184"/>
      <c r="B34" s="185"/>
      <c r="C34" s="185"/>
      <c r="D34" s="208"/>
      <c r="E34" s="213"/>
      <c r="F34" s="181"/>
      <c r="G34" s="180">
        <f t="shared" si="3"/>
        <v>0</v>
      </c>
      <c r="H34" s="179"/>
      <c r="I34" s="179"/>
      <c r="J34" s="178"/>
      <c r="K34" s="178"/>
    </row>
    <row r="35" spans="1:11" ht="71.25" hidden="1" customHeight="1" x14ac:dyDescent="0.2">
      <c r="A35" s="200"/>
      <c r="B35" s="199"/>
      <c r="C35" s="199"/>
      <c r="D35" s="198"/>
      <c r="E35" s="197"/>
      <c r="F35" s="181"/>
      <c r="G35" s="180"/>
      <c r="H35" s="179"/>
      <c r="I35" s="179"/>
      <c r="J35" s="178"/>
      <c r="K35" s="178"/>
    </row>
    <row r="36" spans="1:11" ht="80.25" customHeight="1" x14ac:dyDescent="0.2">
      <c r="A36" s="184" t="s">
        <v>68</v>
      </c>
      <c r="B36" s="185" t="s">
        <v>67</v>
      </c>
      <c r="C36" s="184" t="s">
        <v>66</v>
      </c>
      <c r="D36" s="208" t="s">
        <v>65</v>
      </c>
      <c r="E36" s="207" t="s">
        <v>311</v>
      </c>
      <c r="F36" s="181" t="s">
        <v>310</v>
      </c>
      <c r="G36" s="180">
        <f t="shared" si="3"/>
        <v>55000</v>
      </c>
      <c r="H36" s="179"/>
      <c r="I36" s="179">
        <v>55000</v>
      </c>
      <c r="J36" s="178">
        <v>0</v>
      </c>
      <c r="K36" s="178">
        <v>0</v>
      </c>
    </row>
    <row r="37" spans="1:11" ht="71.25" customHeight="1" x14ac:dyDescent="0.2">
      <c r="A37" s="212" t="s">
        <v>93</v>
      </c>
      <c r="B37" s="185" t="s">
        <v>92</v>
      </c>
      <c r="C37" s="184" t="s">
        <v>85</v>
      </c>
      <c r="D37" s="208" t="s">
        <v>309</v>
      </c>
      <c r="E37" s="207" t="s">
        <v>308</v>
      </c>
      <c r="F37" s="181" t="s">
        <v>307</v>
      </c>
      <c r="G37" s="180">
        <f t="shared" si="3"/>
        <v>65000</v>
      </c>
      <c r="H37" s="179"/>
      <c r="I37" s="179">
        <v>65000</v>
      </c>
      <c r="J37" s="178">
        <v>0</v>
      </c>
      <c r="K37" s="178">
        <v>0</v>
      </c>
    </row>
    <row r="38" spans="1:11" ht="75.75" customHeight="1" x14ac:dyDescent="0.2">
      <c r="A38" s="212" t="s">
        <v>90</v>
      </c>
      <c r="B38" s="185" t="s">
        <v>89</v>
      </c>
      <c r="C38" s="185" t="s">
        <v>85</v>
      </c>
      <c r="D38" s="208" t="s">
        <v>88</v>
      </c>
      <c r="E38" s="209" t="s">
        <v>306</v>
      </c>
      <c r="F38" s="181" t="s">
        <v>305</v>
      </c>
      <c r="G38" s="180">
        <f t="shared" si="3"/>
        <v>437200</v>
      </c>
      <c r="H38" s="179"/>
      <c r="I38" s="179">
        <v>437200</v>
      </c>
      <c r="J38" s="178">
        <v>0</v>
      </c>
      <c r="K38" s="178">
        <v>0</v>
      </c>
    </row>
    <row r="39" spans="1:11" s="161" customFormat="1" ht="93" customHeight="1" x14ac:dyDescent="0.2">
      <c r="A39" s="211" t="s">
        <v>87</v>
      </c>
      <c r="B39" s="211" t="s">
        <v>86</v>
      </c>
      <c r="C39" s="210" t="s">
        <v>85</v>
      </c>
      <c r="D39" s="183" t="s">
        <v>84</v>
      </c>
      <c r="E39" s="209" t="s">
        <v>304</v>
      </c>
      <c r="F39" s="181" t="s">
        <v>303</v>
      </c>
      <c r="G39" s="180">
        <f t="shared" si="3"/>
        <v>110000</v>
      </c>
      <c r="H39" s="179"/>
      <c r="I39" s="179">
        <v>110000</v>
      </c>
      <c r="J39" s="179">
        <v>0</v>
      </c>
      <c r="K39" s="179">
        <v>0</v>
      </c>
    </row>
    <row r="40" spans="1:11" ht="69" customHeight="1" x14ac:dyDescent="0.2">
      <c r="A40" s="184" t="s">
        <v>68</v>
      </c>
      <c r="B40" s="185" t="s">
        <v>67</v>
      </c>
      <c r="C40" s="184" t="s">
        <v>66</v>
      </c>
      <c r="D40" s="208" t="s">
        <v>65</v>
      </c>
      <c r="E40" s="207" t="s">
        <v>302</v>
      </c>
      <c r="F40" s="181" t="s">
        <v>301</v>
      </c>
      <c r="G40" s="180">
        <f t="shared" si="3"/>
        <v>306000</v>
      </c>
      <c r="H40" s="179"/>
      <c r="I40" s="179">
        <v>306000</v>
      </c>
      <c r="J40" s="178">
        <v>0</v>
      </c>
      <c r="K40" s="178">
        <v>0</v>
      </c>
    </row>
    <row r="41" spans="1:11" ht="54.75" customHeight="1" x14ac:dyDescent="0.3">
      <c r="A41" s="184" t="s">
        <v>68</v>
      </c>
      <c r="B41" s="185" t="s">
        <v>67</v>
      </c>
      <c r="C41" s="184" t="s">
        <v>66</v>
      </c>
      <c r="D41" s="208" t="s">
        <v>65</v>
      </c>
      <c r="E41" s="263" t="s">
        <v>349</v>
      </c>
      <c r="F41" s="181" t="s">
        <v>350</v>
      </c>
      <c r="G41" s="180">
        <f t="shared" si="3"/>
        <v>35000</v>
      </c>
      <c r="H41" s="179"/>
      <c r="I41" s="179">
        <v>35000</v>
      </c>
      <c r="J41" s="178">
        <v>0</v>
      </c>
      <c r="K41" s="178">
        <v>0</v>
      </c>
    </row>
    <row r="42" spans="1:11" ht="49.5" customHeight="1" x14ac:dyDescent="0.2">
      <c r="A42" s="206" t="s">
        <v>64</v>
      </c>
      <c r="B42" s="205"/>
      <c r="C42" s="204"/>
      <c r="D42" s="203" t="s">
        <v>62</v>
      </c>
      <c r="E42" s="202"/>
      <c r="F42" s="201"/>
      <c r="G42" s="187">
        <f>G43</f>
        <v>8716</v>
      </c>
      <c r="H42" s="187">
        <f>H43</f>
        <v>0</v>
      </c>
      <c r="I42" s="187">
        <f>I43</f>
        <v>8716</v>
      </c>
      <c r="J42" s="187">
        <f>J43</f>
        <v>0</v>
      </c>
      <c r="K42" s="187">
        <f>K43</f>
        <v>0</v>
      </c>
    </row>
    <row r="43" spans="1:11" ht="44.25" customHeight="1" x14ac:dyDescent="0.2">
      <c r="A43" s="206" t="s">
        <v>63</v>
      </c>
      <c r="B43" s="205"/>
      <c r="C43" s="204"/>
      <c r="D43" s="203" t="s">
        <v>62</v>
      </c>
      <c r="E43" s="202"/>
      <c r="F43" s="201"/>
      <c r="G43" s="187">
        <f>G44+G45</f>
        <v>8716</v>
      </c>
      <c r="H43" s="187">
        <f>H45</f>
        <v>0</v>
      </c>
      <c r="I43" s="187">
        <f>I44+I45</f>
        <v>8716</v>
      </c>
      <c r="J43" s="187">
        <f>J45</f>
        <v>0</v>
      </c>
      <c r="K43" s="187">
        <f>K45</f>
        <v>0</v>
      </c>
    </row>
    <row r="44" spans="1:11" ht="63" customHeight="1" x14ac:dyDescent="0.2">
      <c r="A44" s="200" t="s">
        <v>60</v>
      </c>
      <c r="B44" s="199" t="s">
        <v>20</v>
      </c>
      <c r="C44" s="199" t="s">
        <v>27</v>
      </c>
      <c r="D44" s="198" t="s">
        <v>59</v>
      </c>
      <c r="E44" s="197" t="s">
        <v>300</v>
      </c>
      <c r="F44" s="181" t="s">
        <v>299</v>
      </c>
      <c r="G44" s="180">
        <f>I44+J44</f>
        <v>8716</v>
      </c>
      <c r="H44" s="196"/>
      <c r="I44" s="195">
        <v>8716</v>
      </c>
      <c r="J44" s="195">
        <v>0</v>
      </c>
      <c r="K44" s="195">
        <v>0</v>
      </c>
    </row>
    <row r="45" spans="1:11" ht="66" hidden="1" customHeight="1" x14ac:dyDescent="0.2">
      <c r="A45" s="194"/>
      <c r="B45" s="194"/>
      <c r="C45" s="193"/>
      <c r="D45" s="108"/>
      <c r="E45" s="182"/>
      <c r="F45" s="181"/>
      <c r="G45" s="180"/>
      <c r="H45" s="179"/>
      <c r="I45" s="179"/>
      <c r="J45" s="178"/>
      <c r="K45" s="178"/>
    </row>
    <row r="46" spans="1:11" s="173" customFormat="1" ht="60" customHeight="1" x14ac:dyDescent="0.2">
      <c r="A46" s="192" t="s">
        <v>36</v>
      </c>
      <c r="B46" s="191"/>
      <c r="C46" s="190"/>
      <c r="D46" s="189" t="s">
        <v>345</v>
      </c>
      <c r="E46" s="188"/>
      <c r="F46" s="175"/>
      <c r="G46" s="187">
        <f>G47</f>
        <v>688000</v>
      </c>
      <c r="H46" s="186"/>
      <c r="I46" s="186">
        <f>I47</f>
        <v>688000</v>
      </c>
      <c r="J46" s="186">
        <f>J47</f>
        <v>0</v>
      </c>
      <c r="K46" s="186">
        <f>K47</f>
        <v>0</v>
      </c>
    </row>
    <row r="47" spans="1:11" ht="68.25" customHeight="1" x14ac:dyDescent="0.2">
      <c r="A47" s="184" t="s">
        <v>22</v>
      </c>
      <c r="B47" s="185" t="s">
        <v>21</v>
      </c>
      <c r="C47" s="184" t="s">
        <v>20</v>
      </c>
      <c r="D47" s="183" t="s">
        <v>7</v>
      </c>
      <c r="E47" s="182" t="s">
        <v>297</v>
      </c>
      <c r="F47" s="181" t="s">
        <v>296</v>
      </c>
      <c r="G47" s="180">
        <f>I47+J47</f>
        <v>688000</v>
      </c>
      <c r="H47" s="179"/>
      <c r="I47" s="179">
        <v>688000</v>
      </c>
      <c r="J47" s="178">
        <v>0</v>
      </c>
      <c r="K47" s="178">
        <v>0</v>
      </c>
    </row>
    <row r="48" spans="1:11" s="173" customFormat="1" ht="54" customHeight="1" x14ac:dyDescent="0.2">
      <c r="A48" s="177"/>
      <c r="B48" s="177"/>
      <c r="C48" s="177"/>
      <c r="D48" s="174" t="s">
        <v>2</v>
      </c>
      <c r="E48" s="176"/>
      <c r="F48" s="175"/>
      <c r="G48" s="174">
        <f>G11+G26+G31+G42+G46</f>
        <v>4867087</v>
      </c>
      <c r="H48" s="174">
        <f>H11+H26+H31+H42+H46</f>
        <v>0</v>
      </c>
      <c r="I48" s="174">
        <f>I11+I26+I31+I42+I46</f>
        <v>4740567</v>
      </c>
      <c r="J48" s="174">
        <f>J11+J26+J31+J42+J46</f>
        <v>126520</v>
      </c>
      <c r="K48" s="174">
        <f>K11+K26+K31+K42+K46</f>
        <v>64650</v>
      </c>
    </row>
    <row r="49" spans="1:9" ht="12.75" hidden="1" customHeight="1" x14ac:dyDescent="0.2">
      <c r="A49" s="172"/>
      <c r="B49" s="172"/>
      <c r="C49" s="172"/>
      <c r="D49" s="171"/>
      <c r="E49" s="171"/>
      <c r="F49" s="171"/>
      <c r="G49" s="171"/>
      <c r="H49" s="171"/>
      <c r="I49" s="171"/>
    </row>
    <row r="50" spans="1:9" ht="12.75" hidden="1" customHeight="1" x14ac:dyDescent="0.2">
      <c r="A50" s="172"/>
      <c r="B50" s="172"/>
      <c r="C50" s="172"/>
      <c r="D50" s="171"/>
      <c r="E50" s="171"/>
      <c r="F50" s="171"/>
      <c r="G50" s="171"/>
      <c r="H50" s="171"/>
      <c r="I50" s="171"/>
    </row>
    <row r="51" spans="1:9" ht="18" customHeight="1" x14ac:dyDescent="0.2"/>
    <row r="52" spans="1:9" s="164" customFormat="1" ht="25.5" customHeight="1" x14ac:dyDescent="0.3">
      <c r="A52" s="170" t="s">
        <v>394</v>
      </c>
      <c r="B52" s="169"/>
      <c r="C52" s="169"/>
      <c r="D52" s="168"/>
      <c r="E52" s="167"/>
      <c r="F52" s="166"/>
      <c r="H52" s="165"/>
    </row>
    <row r="53" spans="1:9" ht="15.75" x14ac:dyDescent="0.25">
      <c r="A53" s="163"/>
      <c r="B53" s="163"/>
      <c r="C53" s="163"/>
      <c r="D53" s="162"/>
      <c r="E53" s="161"/>
      <c r="F53" s="161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Dod5</vt:lpstr>
      <vt:lpstr>Dod6</vt:lpstr>
      <vt:lpstr>Dod7</vt:lpstr>
      <vt:lpstr>'Dod6'!Заголовки_для_печати</vt:lpstr>
      <vt:lpstr>'Dod7'!Заголовки_для_печати</vt:lpstr>
      <vt:lpstr>дод1!Заголовки_для_печати</vt:lpstr>
      <vt:lpstr>дод3!Заголовки_для_печати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2019-12-19T15:08:18Z</cp:lastPrinted>
  <dcterms:created xsi:type="dcterms:W3CDTF">2018-12-11T07:04:36Z</dcterms:created>
  <dcterms:modified xsi:type="dcterms:W3CDTF">2019-12-19T15:08:59Z</dcterms:modified>
</cp:coreProperties>
</file>